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Recapitulazia" sheetId="1" r:id="rId1"/>
    <sheet name="Demontag" sheetId="2" r:id="rId2"/>
    <sheet name="Arhitecture" sheetId="3" r:id="rId3"/>
    <sheet name="Konstruction" sheetId="4" r:id="rId4"/>
    <sheet name="El.chast" sheetId="5" r:id="rId5"/>
    <sheet name="El. v.vr." sheetId="6" r:id="rId6"/>
    <sheet name="VK" sheetId="7" r:id="rId7"/>
    <sheet name="OV" sheetId="8" r:id="rId8"/>
    <sheet name="Konstr.podp.stena" sheetId="11" r:id="rId9"/>
  </sheets>
  <calcPr calcId="145621"/>
</workbook>
</file>

<file path=xl/calcChain.xml><?xml version="1.0" encoding="utf-8"?>
<calcChain xmlns="http://schemas.openxmlformats.org/spreadsheetml/2006/main">
  <c r="F10" i="2" l="1"/>
  <c r="D20" i="1"/>
  <c r="D21" i="1" s="1"/>
  <c r="C21" i="1"/>
  <c r="C20" i="1"/>
  <c r="F132" i="11" l="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3" i="11"/>
  <c r="F33" i="11"/>
  <c r="F16" i="11"/>
  <c r="F15" i="11"/>
  <c r="F14" i="11"/>
  <c r="F13" i="11"/>
  <c r="K48" i="8"/>
  <c r="K47" i="8"/>
  <c r="K46" i="8"/>
  <c r="K44" i="8"/>
  <c r="K43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47" i="7"/>
  <c r="K46" i="7"/>
  <c r="K45" i="7"/>
  <c r="K44" i="7"/>
  <c r="K43" i="7"/>
  <c r="K42" i="7"/>
  <c r="K41" i="7"/>
  <c r="K40" i="7"/>
  <c r="K39" i="7"/>
  <c r="K38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71" i="5"/>
  <c r="G70" i="5"/>
  <c r="G69" i="5"/>
  <c r="G68" i="5"/>
  <c r="G67" i="5"/>
  <c r="G66" i="5"/>
  <c r="G6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19" i="4"/>
  <c r="F18" i="4"/>
  <c r="F17" i="4"/>
  <c r="F16" i="4"/>
  <c r="F15" i="4"/>
  <c r="F14" i="4"/>
  <c r="F13" i="4"/>
  <c r="F30" i="4"/>
  <c r="F29" i="4"/>
  <c r="F28" i="4"/>
  <c r="F27" i="4"/>
  <c r="F26" i="4"/>
  <c r="F25" i="4"/>
  <c r="F24" i="4"/>
  <c r="F23" i="4"/>
  <c r="F22" i="4"/>
  <c r="F68" i="4"/>
  <c r="F67" i="4"/>
  <c r="F77" i="4"/>
  <c r="F76" i="4"/>
  <c r="F75" i="4"/>
  <c r="F74" i="4"/>
  <c r="F73" i="4"/>
  <c r="F72" i="4"/>
  <c r="F71" i="4"/>
  <c r="F89" i="4"/>
  <c r="F86" i="4"/>
  <c r="F85" i="4"/>
  <c r="F84" i="4"/>
  <c r="F79" i="4"/>
  <c r="F78" i="4"/>
  <c r="F96" i="4"/>
  <c r="F95" i="4"/>
  <c r="F9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99" i="4"/>
  <c r="F98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44" i="4"/>
  <c r="F137" i="3"/>
  <c r="F136" i="3"/>
  <c r="F135" i="3"/>
  <c r="F134" i="3"/>
  <c r="F133" i="3"/>
  <c r="F132" i="3"/>
  <c r="F131" i="3"/>
  <c r="F128" i="3"/>
  <c r="F126" i="3"/>
  <c r="F125" i="3"/>
  <c r="F124" i="3"/>
  <c r="F123" i="3"/>
  <c r="F121" i="3"/>
  <c r="F120" i="3"/>
  <c r="F119" i="3"/>
  <c r="F118" i="3"/>
  <c r="F103" i="3"/>
  <c r="F102" i="3"/>
  <c r="F98" i="3"/>
  <c r="F97" i="3"/>
  <c r="F96" i="3"/>
  <c r="F95" i="3"/>
  <c r="F94" i="3"/>
  <c r="F93" i="3"/>
  <c r="F92" i="3"/>
  <c r="F91" i="3"/>
  <c r="F90" i="3"/>
  <c r="F89" i="3"/>
  <c r="F88" i="3"/>
  <c r="F85" i="3"/>
  <c r="F84" i="3"/>
  <c r="F83" i="3"/>
  <c r="F82" i="3"/>
  <c r="F81" i="3"/>
  <c r="F80" i="3"/>
  <c r="F70" i="3"/>
  <c r="F69" i="3"/>
  <c r="F68" i="3"/>
  <c r="F67" i="3"/>
  <c r="F66" i="3"/>
  <c r="F65" i="3"/>
  <c r="F62" i="3"/>
  <c r="F61" i="3"/>
  <c r="F60" i="3"/>
  <c r="F59" i="3"/>
  <c r="F58" i="3"/>
  <c r="F57" i="3"/>
  <c r="F56" i="3"/>
  <c r="F55" i="3"/>
  <c r="F54" i="3"/>
  <c r="F53" i="3"/>
  <c r="F49" i="3"/>
  <c r="F48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6" i="3"/>
  <c r="F25" i="3"/>
  <c r="F24" i="3"/>
  <c r="F20" i="3"/>
  <c r="F19" i="3"/>
  <c r="F18" i="3"/>
  <c r="F17" i="3"/>
  <c r="F16" i="3"/>
  <c r="F14" i="3"/>
  <c r="F13" i="3"/>
  <c r="F88" i="2"/>
  <c r="F87" i="2"/>
  <c r="F86" i="2"/>
  <c r="F80" i="2"/>
  <c r="F79" i="2"/>
  <c r="F77" i="2"/>
  <c r="F76" i="2"/>
  <c r="F75" i="2"/>
  <c r="F41" i="2"/>
  <c r="F40" i="2"/>
  <c r="F39" i="2"/>
  <c r="F38" i="2"/>
  <c r="F37" i="2"/>
  <c r="F36" i="2"/>
  <c r="F35" i="2"/>
  <c r="F34" i="2"/>
  <c r="F22" i="2"/>
  <c r="F21" i="2"/>
  <c r="F20" i="2"/>
  <c r="F19" i="2"/>
  <c r="F18" i="2"/>
  <c r="F17" i="2"/>
  <c r="F16" i="2"/>
  <c r="F13" i="2"/>
  <c r="F12" i="2"/>
  <c r="F11" i="2"/>
  <c r="C19" i="1"/>
  <c r="D18" i="1"/>
  <c r="D17" i="1"/>
  <c r="D16" i="1"/>
  <c r="D15" i="1"/>
  <c r="D14" i="1"/>
  <c r="D13" i="1"/>
  <c r="D12" i="1"/>
  <c r="D11" i="1"/>
  <c r="D10" i="1"/>
  <c r="D9" i="1"/>
  <c r="A132" i="11"/>
  <c r="A80" i="11"/>
  <c r="A33" i="11"/>
  <c r="F145" i="4" l="1"/>
  <c r="F22" i="3"/>
  <c r="D19" i="1"/>
  <c r="F199" i="2"/>
  <c r="F200" i="2" s="1"/>
  <c r="F201" i="2" s="1"/>
  <c r="F51" i="3"/>
  <c r="F20" i="4"/>
  <c r="F38" i="4"/>
  <c r="F63" i="3"/>
  <c r="G146" i="6"/>
  <c r="G147" i="6" s="1"/>
  <c r="G148" i="6" s="1"/>
  <c r="F151" i="11"/>
  <c r="F152" i="11" s="1"/>
  <c r="F153" i="11" s="1"/>
  <c r="F86" i="3"/>
  <c r="F72" i="3"/>
  <c r="K53" i="8"/>
  <c r="K54" i="8" s="1"/>
  <c r="K55" i="8" s="1"/>
  <c r="K48" i="7"/>
  <c r="K49" i="7" s="1"/>
  <c r="K50" i="7" s="1"/>
  <c r="G145" i="5"/>
  <c r="G146" i="5" s="1"/>
  <c r="G147" i="5" s="1"/>
  <c r="F138" i="3"/>
  <c r="F129" i="3"/>
  <c r="F104" i="3"/>
  <c r="F46" i="3"/>
  <c r="F28" i="3"/>
  <c r="F124" i="4"/>
  <c r="F69" i="4"/>
  <c r="F89" i="2"/>
  <c r="F139" i="3" l="1"/>
  <c r="F140" i="3" s="1"/>
  <c r="F141" i="3" s="1"/>
  <c r="A126" i="4" l="1"/>
  <c r="A127" i="4" s="1"/>
  <c r="A128" i="4" s="1"/>
  <c r="A129" i="4" s="1"/>
  <c r="D88" i="4"/>
  <c r="F88" i="4" s="1"/>
  <c r="D87" i="4"/>
  <c r="F87" i="4" s="1"/>
  <c r="A71" i="4"/>
  <c r="A72" i="4" s="1"/>
  <c r="A73" i="4" s="1"/>
  <c r="A74" i="4" s="1"/>
  <c r="A75" i="4" s="1"/>
  <c r="A76" i="4" s="1"/>
  <c r="A77" i="4" s="1"/>
  <c r="A78" i="4" s="1"/>
  <c r="A79" i="4" s="1"/>
  <c r="A24" i="4"/>
  <c r="A25" i="4" s="1"/>
  <c r="A26" i="4" s="1"/>
  <c r="A27" i="4" s="1"/>
  <c r="A28" i="4" s="1"/>
  <c r="A29" i="4" s="1"/>
  <c r="A30" i="4" s="1"/>
  <c r="F90" i="4" l="1"/>
  <c r="F146" i="4" s="1"/>
  <c r="F147" i="4" s="1"/>
  <c r="F148" i="4" s="1"/>
</calcChain>
</file>

<file path=xl/sharedStrings.xml><?xml version="1.0" encoding="utf-8"?>
<sst xmlns="http://schemas.openxmlformats.org/spreadsheetml/2006/main" count="841" uniqueCount="435">
  <si>
    <t>КОЛИЧЕСТВЕНА  СМЕТКА</t>
  </si>
  <si>
    <t xml:space="preserve">                                     относно:</t>
  </si>
  <si>
    <t xml:space="preserve">ОБЕКТ: Международен учебен център на Български червен кръст и пункт за медицинска помощ
</t>
  </si>
  <si>
    <t xml:space="preserve">              Наименование</t>
  </si>
  <si>
    <t xml:space="preserve">  Мярка</t>
  </si>
  <si>
    <t>Кол-во</t>
  </si>
  <si>
    <t>Ед. цена</t>
  </si>
  <si>
    <t>Ст-ст</t>
  </si>
  <si>
    <t xml:space="preserve"> I.    ПРЕДВАРИТЕЛНИ РАБОТИ НА ОБЕКТА</t>
  </si>
  <si>
    <t>Временна метална ограда</t>
  </si>
  <si>
    <t>м</t>
  </si>
  <si>
    <t>Метални врати за вход-изход</t>
  </si>
  <si>
    <t>бр</t>
  </si>
  <si>
    <t>Временни ВиК връзки</t>
  </si>
  <si>
    <t>Временни Ел. връзки</t>
  </si>
  <si>
    <t xml:space="preserve"> II.   ДЕМОНТАЖНИ РАБОТИ</t>
  </si>
  <si>
    <t>A</t>
  </si>
  <si>
    <t>СУТЕРЕН К-2,8</t>
  </si>
  <si>
    <t>Разбиване на същ.бетонова настилка</t>
  </si>
  <si>
    <t>м3</t>
  </si>
  <si>
    <t>Разбиване на бетонов фундамент</t>
  </si>
  <si>
    <t>Демонтаж на врати гаражни</t>
  </si>
  <si>
    <t>Демонтаж на  прозорци</t>
  </si>
  <si>
    <t>Демонтаж на врати</t>
  </si>
  <si>
    <t>Б</t>
  </si>
  <si>
    <t>ПЪРВИ ЕТАЖ К +0,00</t>
  </si>
  <si>
    <t>Разбиване на същ.бетонова плоча К+0,00</t>
  </si>
  <si>
    <t>Разбиване на същ.бетонова плоча К+2,8</t>
  </si>
  <si>
    <t>Разрушаване на тухлени стени - 12,5 см</t>
  </si>
  <si>
    <t>Разрушаване на тухлени стени - 25 см</t>
  </si>
  <si>
    <t>Демонтаж на  врати</t>
  </si>
  <si>
    <t>Демонтаж на прозорци</t>
  </si>
  <si>
    <t>Г</t>
  </si>
  <si>
    <t>ПОКРИВ</t>
  </si>
  <si>
    <t>Демонтаж на дървена покривна конструкция</t>
  </si>
  <si>
    <t>Сваляне на керемиди на Н=7м</t>
  </si>
  <si>
    <t>Демонтаж на олуци</t>
  </si>
  <si>
    <t>Д</t>
  </si>
  <si>
    <t>ФАСАДИ</t>
  </si>
  <si>
    <t>Демонтаж на водосточни тръби</t>
  </si>
  <si>
    <t>Демонтаж на водосточни казанчета</t>
  </si>
  <si>
    <t>Е</t>
  </si>
  <si>
    <t>ИЗНАСЯНЕ НА СТРОИТЕЛНИ ОТПАДЪЦИ</t>
  </si>
  <si>
    <t>Сваляне на стр.отпадъци от Н=4м</t>
  </si>
  <si>
    <t>Сваляне на стр.отпадъци от Н=7м</t>
  </si>
  <si>
    <t>Извозване на стр.отпадъци на 15 км</t>
  </si>
  <si>
    <t xml:space="preserve"> </t>
  </si>
  <si>
    <t>ОБЩО</t>
  </si>
  <si>
    <t xml:space="preserve">                              ДДС 20% :</t>
  </si>
  <si>
    <t>Архитект:</t>
  </si>
  <si>
    <t>/Р.Куманова/</t>
  </si>
  <si>
    <t xml:space="preserve">ОБЕКТ: Международен учебен център на Български 
червен кръст и пункт за медицинска помощ
</t>
  </si>
  <si>
    <t>ЧАСТ: Архитектурна</t>
  </si>
  <si>
    <t xml:space="preserve">КОЛИЧЕСТВЕНА   СМЕТКА </t>
  </si>
  <si>
    <t>№</t>
  </si>
  <si>
    <t>Наименование на СМР</t>
  </si>
  <si>
    <t>Ед.м.</t>
  </si>
  <si>
    <t>Количество</t>
  </si>
  <si>
    <t>Ед.цена</t>
  </si>
  <si>
    <t>Стойност</t>
  </si>
  <si>
    <t>I</t>
  </si>
  <si>
    <t>ЗИДАРСКИ РАБОТИ</t>
  </si>
  <si>
    <t>Тухлена зидария с деб. 25см от кухи тухли, четворки</t>
  </si>
  <si>
    <t>Тухлена зидария с деб. 12см от единични тухли</t>
  </si>
  <si>
    <t>м2</t>
  </si>
  <si>
    <t>Щурцове над врати 25/300</t>
  </si>
  <si>
    <t>бр.</t>
  </si>
  <si>
    <t>Щурцове над врати 25/150</t>
  </si>
  <si>
    <t>Щурцове над врати 12/150</t>
  </si>
  <si>
    <t>II</t>
  </si>
  <si>
    <t>СУХО СТРОИТЕЛСТВО</t>
  </si>
  <si>
    <t>Затваряне вертикални щрангове с предстенна обшивка от влагоустойчив гипсокартон, GKI, "куфари"</t>
  </si>
  <si>
    <t>Алуминиеви ъглопротекторни шини за гипсокартон</t>
  </si>
  <si>
    <t>мл</t>
  </si>
  <si>
    <t>III</t>
  </si>
  <si>
    <t>НАСТИЛКИ</t>
  </si>
  <si>
    <t>Изравнителна  циментова замазка с деб. 7см под настилки</t>
  </si>
  <si>
    <t>Изравнителна  циментова замазка с деб. 7см по вътрешни стъпала и ст. Площадки</t>
  </si>
  <si>
    <t>Доставка и монтаж настилка от гранитогрес</t>
  </si>
  <si>
    <t>Доставка и монтаж цокъл от гранитогрес</t>
  </si>
  <si>
    <t>Доставка и монтаж настилка от ламинат клас3</t>
  </si>
  <si>
    <t>Доставка и монтаж дървени первази за ламинат</t>
  </si>
  <si>
    <t>Доставка и монтаж настилка от теракот</t>
  </si>
  <si>
    <t>Доставка и монтаж цокъл от теракот</t>
  </si>
  <si>
    <t>Доставка и монтаж настилка от гранитогрес по стъпала</t>
  </si>
  <si>
    <t>Доставка и монтаж ръбохранители за стъпала</t>
  </si>
  <si>
    <t>Доставка и монтаж цокъл от гранитогрес при стъпала и ст. площадки</t>
  </si>
  <si>
    <t>Лайсни за преход настилки</t>
  </si>
  <si>
    <t>Хидроизолация на бани и тераси</t>
  </si>
  <si>
    <t>IV</t>
  </si>
  <si>
    <t>ВЪТРЕШНИ ОБЛИЦОВКИ</t>
  </si>
  <si>
    <t xml:space="preserve">Доставка и монтаж на фаянсова облицовка по стени </t>
  </si>
  <si>
    <t>Доставка и монтаж PVC профили за външни ъгли при фаянсови облицовки</t>
  </si>
  <si>
    <t>V</t>
  </si>
  <si>
    <t>ВЪТРЕШНИ МАЗИЛКИ, ШПАКЛОВКИ, БОЯДЖИЙСКИ РАБОТИ</t>
  </si>
  <si>
    <t>Вътрешна ВЦ мазилка по тухлени и бетонови стени</t>
  </si>
  <si>
    <t xml:space="preserve">Обръщане с ВЦ мазилка по страници отвори </t>
  </si>
  <si>
    <t>Доставка и монтаж ъглопротекторни шини за ВЦ мазилка</t>
  </si>
  <si>
    <t xml:space="preserve">Гипсова шпакловка по стени </t>
  </si>
  <si>
    <t>Гипсова шпакловка по страници отвори</t>
  </si>
  <si>
    <t>Фина шпакловка със стукопласт по стени  и тавани</t>
  </si>
  <si>
    <t>Боядисване с латекс по стени и тавани</t>
  </si>
  <si>
    <t>VI</t>
  </si>
  <si>
    <t xml:space="preserve">ПОКРИВНИ РАБОТИ </t>
  </si>
  <si>
    <t>Доставка и монтаж хидроизолационна  мембрана под керемиди</t>
  </si>
  <si>
    <t>Доставка и монтаж летви под керемиди - двойна скара</t>
  </si>
  <si>
    <t>Доставка и монтаж керемиди метални с PVC покритие по покрив</t>
  </si>
  <si>
    <t>Доставка и монтаж снегозадържащи решетки</t>
  </si>
  <si>
    <t>Доставка и монтаж челна дъска</t>
  </si>
  <si>
    <t>Доставка и монтаж каменна вата 15см</t>
  </si>
  <si>
    <t>VII</t>
  </si>
  <si>
    <t>ТЕНЕКЕДЖИЙСКИ РАБОТИ</t>
  </si>
  <si>
    <t>Водосточни тръби от  поцинкована ламарина с PVC покритие, 0,5мм дебелина</t>
  </si>
  <si>
    <t>Олуци от  поцинкована ламарина с PVC покритие, 0,5мм дебелина</t>
  </si>
  <si>
    <t>Надолучна пола от  поцинкована ламарина с PVC покритие, 0,5мм дебелина</t>
  </si>
  <si>
    <t>Челна дъска от  поцинкована ламарина с PVC покритие, 0,5мм дебелина</t>
  </si>
  <si>
    <t>Видосточни казанчета от  поцинкована ламарина с PVC покритие, 0,5мм дебелина</t>
  </si>
  <si>
    <t>Обшивка страници ои покрив от поцинкована ламарина с PVC покритие, 0,5мм дебелина</t>
  </si>
  <si>
    <t>VIII</t>
  </si>
  <si>
    <t>ФАСАДА</t>
  </si>
  <si>
    <t>Доставка , монтаж и шпакловка топлоизолация от FIBRAN XPS -10см по фасадни стени</t>
  </si>
  <si>
    <t>Доставка , монтаж и шпакловка топлоизолация от FIBRAN XPS -3см по страници отвори</t>
  </si>
  <si>
    <t>Доставка , монтаж  и дюбелиране на рабицова мрежа заварена поцинкована 12*25 за камък</t>
  </si>
  <si>
    <t>Баумит Баумокол Трас Медио еластично лепило за лепене до 20мм на камък</t>
  </si>
  <si>
    <t xml:space="preserve">Доставка и монтаж каменна облицовка по фасада </t>
  </si>
  <si>
    <t xml:space="preserve">Доставка и монтаж каменна облицовка по страници отвори  фасада </t>
  </si>
  <si>
    <t>Фасадно тръбно скеле</t>
  </si>
  <si>
    <t>Доставка и монтаж подпрозорачни прагове</t>
  </si>
  <si>
    <t>IX</t>
  </si>
  <si>
    <t>ДОГРАМА</t>
  </si>
  <si>
    <t xml:space="preserve">Доставка и монтаж на трислойна дървена дограма , стъклопакет, к-стъкло,съгласно спесификация </t>
  </si>
  <si>
    <t>Доставка и монтаж вътрешни дървени врати 92/200</t>
  </si>
  <si>
    <t>Доставка и монтаж вътрешни дървени врати 82/200, WC брава и вентилационни отвори</t>
  </si>
  <si>
    <t>Доставка и монтаж  врати 92/200,  самозатваряща се , димоуплътнена</t>
  </si>
  <si>
    <t>Доставка и монтаж врати 180/210, негорима, самозатваряща се , димоуплътнена</t>
  </si>
  <si>
    <t>Доставка и монтаж метални врати 92/200</t>
  </si>
  <si>
    <t>Доставка и монтаж метални врати 102/220</t>
  </si>
  <si>
    <t>Доставка и монтаж ролетни топлоизолирани</t>
  </si>
  <si>
    <t>X</t>
  </si>
  <si>
    <t>ДРУГИ</t>
  </si>
  <si>
    <t>Доставка и монтаж дървен парапет за вътрешно стълбище -Н=0,90м</t>
  </si>
  <si>
    <t>Пренасяне и натоварване на стр. отпадъци</t>
  </si>
  <si>
    <t>Извозване на стр. Отпадъци</t>
  </si>
  <si>
    <t>Застилане подове с РЕ фолио</t>
  </si>
  <si>
    <t>Предпазване дограма с РЕ фолио</t>
  </si>
  <si>
    <t>ОБЩО АРХИТЕКТУРА</t>
  </si>
  <si>
    <t>ДДС20%</t>
  </si>
  <si>
    <t>Част:Конструктивна</t>
  </si>
  <si>
    <t xml:space="preserve"> КОЛИЧЕСТВЕНА  СМЕТКА</t>
  </si>
  <si>
    <t>м-ка</t>
  </si>
  <si>
    <t>кол-во</t>
  </si>
  <si>
    <t>ед.цена</t>
  </si>
  <si>
    <t>стойност</t>
  </si>
  <si>
    <t>І.</t>
  </si>
  <si>
    <t>ЗЕМНИ РАБОТИ</t>
  </si>
  <si>
    <t>Ръчен изкоп до 10см</t>
  </si>
  <si>
    <t>Механизиран изкоп</t>
  </si>
  <si>
    <t>Обратен насип от свързани почви около сграда</t>
  </si>
  <si>
    <t>Обратен насип от трошен камък около сграда</t>
  </si>
  <si>
    <t xml:space="preserve">Механизиеано натоварване и извозване на земни маси на
 депо </t>
  </si>
  <si>
    <t>Обратен насип от трошен камък фракция 0-40мм с механична
 трамбовка</t>
  </si>
  <si>
    <t>Доставка и полагане на пясъчна посипка с дебелина 5см над
 трошен камък</t>
  </si>
  <si>
    <t>ІІ.</t>
  </si>
  <si>
    <t>КОФРАЖНИ РАБОТИ</t>
  </si>
  <si>
    <t xml:space="preserve">Кофраж за подложен бетон </t>
  </si>
  <si>
    <t xml:space="preserve">Кофраж за предпазен бетон </t>
  </si>
  <si>
    <t xml:space="preserve">Кофраж за фундаментна плоча </t>
  </si>
  <si>
    <t>Кофраж за стени от К-3,60 до К-2,85</t>
  </si>
  <si>
    <t>Кофраж за настилка на К-2,85</t>
  </si>
  <si>
    <t>Кофраж за стени и колони от К-2,85 до К-0,05</t>
  </si>
  <si>
    <t>Кофраж за плоча,греди и стълби на К-0,05</t>
  </si>
  <si>
    <t>Кофраж за стени и колони от К-0,05 до К+2,95</t>
  </si>
  <si>
    <t>Кофраж за плоча,греди и стълби на К+3,15</t>
  </si>
  <si>
    <t xml:space="preserve">ІІІ. </t>
  </si>
  <si>
    <t>АРМИРОВЪЧНИ РАБОТИ</t>
  </si>
  <si>
    <t xml:space="preserve">Заготовка доставка и монтаж армировка от стомана АІ </t>
  </si>
  <si>
    <t>кг</t>
  </si>
  <si>
    <t xml:space="preserve">Заготовка доставка и монтаж армировка от стомана АІII </t>
  </si>
  <si>
    <t>ІV.</t>
  </si>
  <si>
    <t>БЕТОНОВИ РАБОТИ</t>
  </si>
  <si>
    <t>Доставка и полагане на подложен бетон В10-10см</t>
  </si>
  <si>
    <t>Доставка и полагане на предпазен бетон В10-5см</t>
  </si>
  <si>
    <t>Доставка и полагане на бетон В25 за фундаментна плоча</t>
  </si>
  <si>
    <t>Доставка и полагане на бетон В25 за стени от К-3,60 до К-2,85</t>
  </si>
  <si>
    <t>Доставка и полагане на бетон В25 за настийка на К-2,85</t>
  </si>
  <si>
    <t>Доставка и полагане на бетон В25 за стени и колони
 от К-2,85 до К-0,10</t>
  </si>
  <si>
    <t>Доставка и полагане на бетон В25 за плоча,греди и стълби
 на К-0,05</t>
  </si>
  <si>
    <t>Доставка и полагане на бетон В25 за стени и колони
 от К-0,05 до К+2,95</t>
  </si>
  <si>
    <t>Доставка и полагане на бетон В25 за плоча,греди и стълби
 на К+3,15</t>
  </si>
  <si>
    <t>Превоз бетон</t>
  </si>
  <si>
    <t>Полагане бетон с бетон помпа</t>
  </si>
  <si>
    <t>Транспорт бетон помпа</t>
  </si>
  <si>
    <t>V.</t>
  </si>
  <si>
    <t>ДЪРВЕНИ ЕЛЕМЕНТИ</t>
  </si>
  <si>
    <t>Покривни ребра 8/16</t>
  </si>
  <si>
    <t>Покривни столици 14/16</t>
  </si>
  <si>
    <t>Дъсчена обшивка покрив-5см</t>
  </si>
  <si>
    <t>Плътни стени от кота +3,15 до кота+6,55-сечение 12/18</t>
  </si>
  <si>
    <t xml:space="preserve"> Монтаж покривна конструкция  </t>
  </si>
  <si>
    <t>Скрепителни елементи покрив</t>
  </si>
  <si>
    <t>Противопожарна обработка на дървени елененти</t>
  </si>
  <si>
    <t>ПОКРИВНИ РАБОТИ</t>
  </si>
  <si>
    <t>VI.</t>
  </si>
  <si>
    <t>ИЗИЛАЦИОННИ РАБОТИ</t>
  </si>
  <si>
    <t>Доставка и полагане на пполиетиленово фолио</t>
  </si>
  <si>
    <t>Доставка и полагане на топлоизолация XPS 10 см под
 настилката</t>
  </si>
  <si>
    <t>Доставка и полагане на битумен грунд върху бетонова основа</t>
  </si>
  <si>
    <t>Доставка и полагане на 2 пласта рулонна, битумна
 хидроизолация с дебелина на всеки пласт по 4мм</t>
  </si>
  <si>
    <t>Доставка и полагане на XPS 3 см за предпазване на хидроизолация</t>
  </si>
  <si>
    <t>Доставка и полагане на ФУНДАЛИН дренажен</t>
  </si>
  <si>
    <t>ОБЩО ЧАСТ КОНСТРУКТИВНА</t>
  </si>
  <si>
    <t>ВСИЧКО</t>
  </si>
  <si>
    <t xml:space="preserve">ОБЕКТ: Международен учебен център на
 Български червен кръст и пункт за медицинска помощ
</t>
  </si>
  <si>
    <t>Част: ЕЛЕКТРИЧЕСКА</t>
  </si>
  <si>
    <t>КОЛИЧЕСТВЕНА СМЕТКА</t>
  </si>
  <si>
    <t>НАИМЕНОВАНИЕ</t>
  </si>
  <si>
    <t>Мярка</t>
  </si>
  <si>
    <t>К-во</t>
  </si>
  <si>
    <t>Полагане на газова тръба открито 3"</t>
  </si>
  <si>
    <t>Направа и монтаж на дребна носеща конструкция</t>
  </si>
  <si>
    <t>Направа и монтаж на стоманена конструкция за кабелни носачи</t>
  </si>
  <si>
    <t xml:space="preserve">Минизиране двукратно на стоманена конструкция </t>
  </si>
  <si>
    <t>Прикрепване на газова тръба  3"</t>
  </si>
  <si>
    <t xml:space="preserve">Боядисване двукратно на стоманена конструкция </t>
  </si>
  <si>
    <t xml:space="preserve">Закрепване на PVC тръби по конструкция  </t>
  </si>
  <si>
    <t>Пробиване на отвори ръчно в тухлена зидария при сечение 20/20см</t>
  </si>
  <si>
    <t>Доставка и монтаж на разпределително табло I Р44степен на
 защита  по схема</t>
  </si>
  <si>
    <t>Доставка и монтаж на главно разпределително табло I Р44степен на
 защита  по схема</t>
  </si>
  <si>
    <t>Ключ обикновен 10А,250в за скрита инсталация</t>
  </si>
  <si>
    <t>Ключ девиаторен 10А,250в за скрита инсталация</t>
  </si>
  <si>
    <t xml:space="preserve">Доставка и монтаж на луминисцентно тяло 2*36 вт IP 65
 </t>
  </si>
  <si>
    <t xml:space="preserve">Доставка и монтаж на луминисцентно тяло 1*36 вт IP 65
 </t>
  </si>
  <si>
    <t>Направа и монтаж на разклонителна кутия 30/30 при таблата</t>
  </si>
  <si>
    <t>Изтегляне на проводник СВТ 3х1,5мм2 в гофрирана тръба ф23мм</t>
  </si>
  <si>
    <t>м.</t>
  </si>
  <si>
    <t>Изтегляне на проводник СВТ 3х2,5мм2 в гофрирана тръба ф23мм</t>
  </si>
  <si>
    <t>Изтегляне на проводник СВТ 3х4мм2 в гофрирана тръба ф23мм</t>
  </si>
  <si>
    <t>Изтегляне на проводник СВТ 5х6мм2 в гофрирана тръба ф23мм</t>
  </si>
  <si>
    <t>Изтегляне на проводник СВТ 5х16мм2 в гофрирана тръба ф23мм</t>
  </si>
  <si>
    <t>Изтегляне на проводник СВТ 5х16мм2 в PVC тръба ф75мм</t>
  </si>
  <si>
    <t>Розетка абонатна ТV</t>
  </si>
  <si>
    <t>Монтаж на бойлерно табло със светлинна индикация</t>
  </si>
  <si>
    <t xml:space="preserve"> Монтаж на разклонителна кутия кръгла IP4</t>
  </si>
  <si>
    <t xml:space="preserve"> Монтаж на разклонителна кутия квадратна IP4</t>
  </si>
  <si>
    <t xml:space="preserve">Доставка и полагане на метализиран шлаух
 </t>
  </si>
  <si>
    <t>Монтаж на ел.ключове обикновени,серийни,девиаторни</t>
  </si>
  <si>
    <t>Заземление с шина 40/3 поцинкована</t>
  </si>
  <si>
    <t>Монтаж на противовлажно осветително тяло</t>
  </si>
  <si>
    <t>Монтаж на табела емайлирана с надпис "Опасно за живота"</t>
  </si>
  <si>
    <t>Полагане и закрепване на алуминиев проводник AIMgSi-ф8мм</t>
  </si>
  <si>
    <t>Направа и монтаж на крепител от бетонна стомана</t>
  </si>
  <si>
    <t>Полагане на отводи на мълниеотводна уредба от шина СТ 40/3 мм</t>
  </si>
  <si>
    <t>Предпазна газова тръба за отводи 3/4"</t>
  </si>
  <si>
    <t>Заземление с профилна стомана  L 63/63/6 , 1,5м</t>
  </si>
  <si>
    <t>Направа и монтаж на заземление с плоска шина СТ 40/4 мм
 поцинкована</t>
  </si>
  <si>
    <t>Монтаж на съединители за мълниеотводи</t>
  </si>
  <si>
    <t xml:space="preserve">Монтаж на мълниеприемник с изпреварващо действие </t>
  </si>
  <si>
    <t>Монтаж на метална кутия</t>
  </si>
  <si>
    <t xml:space="preserve">Мачта за мълниеприемника с височина 3м </t>
  </si>
  <si>
    <t>Изтегляне на коаксиален кабел за тел. Антена</t>
  </si>
  <si>
    <t>Пробиване на отвор в стена 15/5см</t>
  </si>
  <si>
    <t>Определяне на специфичното съпротивление на земна почва</t>
  </si>
  <si>
    <t>ч.ч</t>
  </si>
  <si>
    <t>Проверка за наличие на верига между заземители и заземяеми 
елементи</t>
  </si>
  <si>
    <t>Определяне на специфичното съпротивление на точка</t>
  </si>
  <si>
    <t>Пробег на подвижната автолаборатория</t>
  </si>
  <si>
    <t>Контактен излаз с  проводник СВТ 3х2,5мм2 с дължина до 6м</t>
  </si>
  <si>
    <t>Контактен излаз с  проводник СВТ 3х4мм2 с дължина до 6м</t>
  </si>
  <si>
    <t>Лампен излаз с  проводник СВТ 3х1,5мм2 с дължина до 6м</t>
  </si>
  <si>
    <t xml:space="preserve">Свързване на  проводник към съоръжение доСВТ 16мм2 </t>
  </si>
  <si>
    <t xml:space="preserve">Свързване на  проводник към съоръжение доСВТ 2,5мм2 </t>
  </si>
  <si>
    <t>Определяне реда на фазите на кабел за включване в паралел</t>
  </si>
  <si>
    <t xml:space="preserve">Доставка и полагане на метален шлаух ф 29мм
 </t>
  </si>
  <si>
    <t>Акумулираща лампа с надпис "Изход" тип 3F LINDA-11W IP65
 защита  по схема</t>
  </si>
  <si>
    <t xml:space="preserve">Доставка и монтаж на контакт монофазен 220V за скрит монтаж
 </t>
  </si>
  <si>
    <t xml:space="preserve">Доставка и монтаж на противовлажно осветително тяло 1*13вт
 </t>
  </si>
  <si>
    <t xml:space="preserve">Доставка и монтаж на  осветително тяло плафониера с лампа 60вт
 </t>
  </si>
  <si>
    <t>Контактен излаз с  проводник ПВВ-МБ 3х2,5мм2 с дължина до 6м-</t>
  </si>
  <si>
    <t>Лампен излаз с  проводник ПВВ-МБ 3х1,5мм2 с дължина до 6м-</t>
  </si>
  <si>
    <t xml:space="preserve">Доставка и монтаж на  битови вентилатори 20вт
 </t>
  </si>
  <si>
    <t>ОБЩО ЕЛ. ЧАСТ</t>
  </si>
  <si>
    <t xml:space="preserve">                                                  /Р.Куманова/</t>
  </si>
  <si>
    <t xml:space="preserve">ОБЕКТ: Международен учебен център на 
Български червен кръст и пункт за медицинска помощ
</t>
  </si>
  <si>
    <t>Трасиране на кабелна линия в равнонен терен без колчета</t>
  </si>
  <si>
    <t>Направа на изкоп с каналокопател на дълбочина до 1,5м.</t>
  </si>
  <si>
    <t>Направа на ръчен изкоп 0,8/0,5.</t>
  </si>
  <si>
    <t>Подготовка на подложката за PVC мрежа и покриване
 с лента защитна</t>
  </si>
  <si>
    <t>Насипване на подложка от речен чакъл баластра</t>
  </si>
  <si>
    <t>Доставка и полагане на PVC тръби ф 75/3,5 мм</t>
  </si>
  <si>
    <t>Полагане на пластичен бетон М10 за замонолит. на тръбите</t>
  </si>
  <si>
    <t xml:space="preserve">Направа на суха разделка за проводник СВТ 5х16мм2 </t>
  </si>
  <si>
    <t>Монтаж на кабелни марки върху кабели</t>
  </si>
  <si>
    <t xml:space="preserve">Доставка на проводник СВТ 5х16мм2 </t>
  </si>
  <si>
    <t>Направа на заземление с шина 40/4 поцинкована</t>
  </si>
  <si>
    <t>Изкопаване на кабелна шахта за тръбна мрежа</t>
  </si>
  <si>
    <t>Направа на кабелна шахта 90/60/100 см единична</t>
  </si>
  <si>
    <t>Запушване на отвори с изолационна маса</t>
  </si>
  <si>
    <t>Надписване на надписи в главно разпределително табло</t>
  </si>
  <si>
    <t>Направа на заземление L 63/63/6 мм 1,5м</t>
  </si>
  <si>
    <t>ч.ч.</t>
  </si>
  <si>
    <t>Измерване на точка от заземлението</t>
  </si>
  <si>
    <t>ч.ч,</t>
  </si>
  <si>
    <t>Изпитване на кабели до 1кв с повишено напрежение</t>
  </si>
  <si>
    <t>Измерване на проводимост между заземители</t>
  </si>
  <si>
    <t>Натоварване на изкопна земна маса</t>
  </si>
  <si>
    <t>Разтоварване на изкопна земна маса</t>
  </si>
  <si>
    <t>Извозване на изкопна земна маса на разстояние до 15км</t>
  </si>
  <si>
    <t>Превоз на бетон от бетонов възел</t>
  </si>
  <si>
    <t>Докарване на речен чакъл баластра за обратна засипка</t>
  </si>
  <si>
    <t>Свързване на проводник към съоръжение до 50мм2</t>
  </si>
  <si>
    <t>Пробиване на отвор в бетонна стена 10/10/20см</t>
  </si>
  <si>
    <t>Доставка на стоманобетонов капак за кабелна шахта 90/60см</t>
  </si>
  <si>
    <t>Изтегляне на  кабел 1 кв СВТ-4*25 мм2</t>
  </si>
  <si>
    <t>Доставка на  кабел 1 кв СВТ-4*25 мм2</t>
  </si>
  <si>
    <t xml:space="preserve">Направа на суха разделка за проводник СВТ 4х25мм2 </t>
  </si>
  <si>
    <t>Направа на фундамент за електромерно табло</t>
  </si>
  <si>
    <t>Доставка и монтаж на електромерно табло по схема</t>
  </si>
  <si>
    <t xml:space="preserve">Направа на изкоп за фундамент </t>
  </si>
  <si>
    <t>ОБЕКТ:</t>
  </si>
  <si>
    <t>МЕЖДУНАРОДЕН УЧЕБЕН ЦЕНТЪР НА БЪЛГАРСКИ ЧЕРВЕН КРЪСТ И ПУНКТ ЗА МЕДИЦИНСКА ПОМОЩ,</t>
  </si>
  <si>
    <t>МЕСТОПОЛОЖЕНИЕ</t>
  </si>
  <si>
    <t>ПИ 65231.919.456;УПИ II; в кв.19; по плана на к.к Боровец; общ. Самоков; Софийска обл</t>
  </si>
  <si>
    <t xml:space="preserve">ВЪЗЛОЖИТЕЛ: </t>
  </si>
  <si>
    <t>БЪЛГАРСКИ ЧЕРВЕН КРЪСТ</t>
  </si>
  <si>
    <t>ЧАСТ:</t>
  </si>
  <si>
    <t>ВиК</t>
  </si>
  <si>
    <t xml:space="preserve">Количествена  сметка </t>
  </si>
  <si>
    <t>№ по ред</t>
  </si>
  <si>
    <t>ВЪТРЕШНО В и К</t>
  </si>
  <si>
    <t>Дост.и м-ж на мивка вкл.сифон</t>
  </si>
  <si>
    <t>Дост.и м-ж моноблок</t>
  </si>
  <si>
    <t>Дост.и м-ж бойлер 200 л.</t>
  </si>
  <si>
    <t>Дост.и монтаж на батерия за мивки</t>
  </si>
  <si>
    <t>Вдопровод от ПП тръби PN16, ф20 базалт</t>
  </si>
  <si>
    <t>мл.</t>
  </si>
  <si>
    <t>Вдопровод от ПП тръби PN16, ф25 базалт</t>
  </si>
  <si>
    <t>Вдопровод от ПП тръби PN16, ф32 базалт</t>
  </si>
  <si>
    <t>СКф20</t>
  </si>
  <si>
    <t>СК ф20 с изпразнител</t>
  </si>
  <si>
    <t>СК ф32 с изпразнител</t>
  </si>
  <si>
    <t>Водопровод от ПП тръби ф32 stabi</t>
  </si>
  <si>
    <t>Изолация с микропореста гума на тръби ф20 с деб.9 мм</t>
  </si>
  <si>
    <t>Изолация с микропореста гума на тръби ф25 с деб.9 мм</t>
  </si>
  <si>
    <t>Изолация с микропореста гума на тръби ф32 с деб.9 мм</t>
  </si>
  <si>
    <t>Укрепители "Видира"</t>
  </si>
  <si>
    <t>Пробиване на отвори 20х20 в бетонови стени</t>
  </si>
  <si>
    <t>Замонолитване на отвори 20х20 в бетонови стени</t>
  </si>
  <si>
    <t>Изпитване на водопровод</t>
  </si>
  <si>
    <t>Дезинфекция с хлорамин</t>
  </si>
  <si>
    <t>Канал от РVС обикновенно с фасонни парчета ф110</t>
  </si>
  <si>
    <t>Канал от РVС дебелостенно в изкоп или окачен ф160</t>
  </si>
  <si>
    <t>Канал от РVС обикновенно с фасонни парчета ф50</t>
  </si>
  <si>
    <t>ПС ф100</t>
  </si>
  <si>
    <t>Сваляне на строителни отпадъци</t>
  </si>
  <si>
    <t>Извозване на строителни отпадъци на 15 км.</t>
  </si>
  <si>
    <t>ВЪНШНО В и К</t>
  </si>
  <si>
    <t xml:space="preserve">Товарене и извозв.на асф.-бет.отпадъци и плочи до 20 км </t>
  </si>
  <si>
    <t>Укрепване и разкрепване изкоп</t>
  </si>
  <si>
    <t>Изкоп с огр.шир.1.2м.и дълб.2-4м на транспорт</t>
  </si>
  <si>
    <t>Превоз на земни почви със самосвал до 20 км.на депо</t>
  </si>
  <si>
    <t>Дост.и полагане пясък за подл.10см.и засипка тръби 20 см</t>
  </si>
  <si>
    <t>Дост.и засипка изкоп с нестандартна баластра</t>
  </si>
  <si>
    <t>Уплътняване баластра и земни почви на пластове през 20см.</t>
  </si>
  <si>
    <t>РШ</t>
  </si>
  <si>
    <t>Изпитване на канализация</t>
  </si>
  <si>
    <t>ДДС 20%</t>
  </si>
  <si>
    <t>ОБЩА СТОЙНОСТ</t>
  </si>
  <si>
    <t>ОВК</t>
  </si>
  <si>
    <t>ОТОПЛИТЕЛНА ИНСТАЛАЦИЯ</t>
  </si>
  <si>
    <t>ЧЕРВЕН КРЪСТ И ПУНКТ ЗА МЕДИЦИНСКА ПОМОЩ</t>
  </si>
  <si>
    <t>Доставка ал.радиатор Н800</t>
  </si>
  <si>
    <t>Монтаж ал.радиатор до 10 прешлена</t>
  </si>
  <si>
    <t>Монтаж ал.радиатор до 20 прешлена</t>
  </si>
  <si>
    <t>Монтаж ал.радиатор над 20 прешлена</t>
  </si>
  <si>
    <t>Доставка кит комплект за ал.радиатори</t>
  </si>
  <si>
    <t>Дост.и монтаж на лира за баня 400/600</t>
  </si>
  <si>
    <t>Дост.и монтаж на лира за баня 400/1000</t>
  </si>
  <si>
    <t>Дост.и монтаж на лира за баня 400/1200</t>
  </si>
  <si>
    <t>Дост.и монтаж на лира за баня 500/1200</t>
  </si>
  <si>
    <t>Доставка и монтаж ТРВ 1/2" компл.със секр.вентил</t>
  </si>
  <si>
    <t>Доставка и монтаж адаптори</t>
  </si>
  <si>
    <t>Доставка и монтаж АО 1/2"</t>
  </si>
  <si>
    <t>Доставка и монтаж РО 1/2"</t>
  </si>
  <si>
    <t>Разпределителен колектор с 5 извода 1"</t>
  </si>
  <si>
    <t>компл.</t>
  </si>
  <si>
    <t>Разпределителен колектор с 6 извода 1"</t>
  </si>
  <si>
    <t>Разпределителен колектор с 7 извода 1"</t>
  </si>
  <si>
    <t>Разпределителен колектор с 9 извода 1"</t>
  </si>
  <si>
    <t xml:space="preserve">Дост.и монт.кран сп.сф.11/4" </t>
  </si>
  <si>
    <t>Дост.и монтаж черна газова тръба 1/2"</t>
  </si>
  <si>
    <t>Доставка и монтаж на PPR тръба ф32 базалт  и фитинги за тях</t>
  </si>
  <si>
    <t>Доставка и монтаж на PPR тръба ф40 базалт  и фитинги за тях</t>
  </si>
  <si>
    <t>Доставка и монтаж на PPR тръба ф50 базалт  и фитинги за тях</t>
  </si>
  <si>
    <t>Доставка и монтаж на PPR тръба ф63 базалт  и фитинги за тях</t>
  </si>
  <si>
    <t>Дост.и монт. ПЕ тръба с ал.вложка ф16х2 и фитинги</t>
  </si>
  <si>
    <t>Гофрирана тръба ф23</t>
  </si>
  <si>
    <t>Тр. изолация от микропореста гума 19х60</t>
  </si>
  <si>
    <t>м.л.</t>
  </si>
  <si>
    <t>Хидравлична проба на тръбна мрежа</t>
  </si>
  <si>
    <t>Топла проба на отоплителни тела</t>
  </si>
  <si>
    <t>Метална конструкция за укрепване на тръбна мрежа</t>
  </si>
  <si>
    <t>т.</t>
  </si>
  <si>
    <t>БИТОВА ВЕНТИЛАЦИЯ</t>
  </si>
  <si>
    <t>Осев вентилатор 90м3/ч;11W;220V с авт.жалузи</t>
  </si>
  <si>
    <t>Кръгли въздуховоди ф160</t>
  </si>
  <si>
    <t>ВЪНШЕН ТОПЛОПРОВОД</t>
  </si>
  <si>
    <t>Дост.и м-ж безшевна тръба ф57</t>
  </si>
  <si>
    <t>Паркоустройство</t>
  </si>
  <si>
    <t xml:space="preserve"> КОЛИЧЕСТВЕНО-СТОЙНОСТНА СМЕТКА</t>
  </si>
  <si>
    <t>мсм</t>
  </si>
  <si>
    <t xml:space="preserve">Кофраж за стени </t>
  </si>
  <si>
    <t xml:space="preserve">Заготовка доставка и монтаж армировка  </t>
  </si>
  <si>
    <t xml:space="preserve">Доставка и полагане на бетон В25 за стени </t>
  </si>
  <si>
    <t>Част:Подпорна стена</t>
  </si>
  <si>
    <t>РЕКАПИТУЛАЦИЯ</t>
  </si>
  <si>
    <t>ЧАСТ</t>
  </si>
  <si>
    <t>Сума без ДДС, лева</t>
  </si>
  <si>
    <t>Сума с ДДС, лева</t>
  </si>
  <si>
    <t>Демонтаж</t>
  </si>
  <si>
    <t>Архитектурна</t>
  </si>
  <si>
    <t>Конструктивна</t>
  </si>
  <si>
    <t>Ел. Част</t>
  </si>
  <si>
    <t>Ел. Външни връзки</t>
  </si>
  <si>
    <t>ОВ</t>
  </si>
  <si>
    <t>Геодезия</t>
  </si>
  <si>
    <t>Подпорна стена</t>
  </si>
  <si>
    <t xml:space="preserve">                    КРАЙНА СУМА С ДДС:</t>
  </si>
  <si>
    <t>СУМА БЕЗ ДДС</t>
  </si>
  <si>
    <t>ОБЩО АРХИТЕКТУРА с ДДС</t>
  </si>
  <si>
    <r>
      <t>N</t>
    </r>
    <r>
      <rPr>
        <b/>
        <u/>
        <sz val="10"/>
        <rFont val="Arial"/>
        <family val="2"/>
        <charset val="204"/>
      </rPr>
      <t>o</t>
    </r>
  </si>
  <si>
    <t>Част: ЕЛЕКТРИЧЕСКА-ВЪНШНИ ВРЪЗКИ</t>
  </si>
  <si>
    <t>ПЪРВИ ЕТАП</t>
  </si>
  <si>
    <t>Непредвидени разходи, 10%</t>
  </si>
  <si>
    <t>Общо</t>
  </si>
  <si>
    <t>Общо с непр.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</si>
</sst>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л_в_._-;\-* #,##0.00\ _л_в_._-;_-* &quot;-&quot;??\ _л_в_._-;_-@_-"/>
    <numFmt numFmtId="164" formatCode="_-* #,##0.0\ _л_в_-;\-* #,##0.0\ _л_в_-;_-* &quot;-&quot;?\ _л_в_-;_-@_-"/>
    <numFmt numFmtId="165" formatCode="_-* #,##0.00\ _л_в_-;\-* #,##0.00\ _л_в_-;_-* &quot;-&quot;??\ _л_в_-;_-@_-"/>
    <numFmt numFmtId="166" formatCode="_-* #,##0.00\ _л_в_-;\-* #,##0.00\ _л_в_-;_-* &quot;-&quot;?\ _л_в_-;_-@_-"/>
    <numFmt numFmtId="167" formatCode="0.0"/>
    <numFmt numFmtId="168" formatCode="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sz val="13"/>
      <name val="HebarCond"/>
    </font>
    <font>
      <b/>
      <sz val="14"/>
      <name val="Times New Roman"/>
      <family val="1"/>
      <charset val="204"/>
    </font>
    <font>
      <b/>
      <sz val="13"/>
      <name val="HebarCond"/>
    </font>
    <font>
      <sz val="14"/>
      <name val="Times New Roman"/>
      <family val="1"/>
      <charset val="204"/>
    </font>
    <font>
      <b/>
      <sz val="10"/>
      <name val="Arial"/>
      <family val="2"/>
    </font>
    <font>
      <b/>
      <sz val="14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8" fillId="0" borderId="0" xfId="0" applyFont="1" applyBorder="1"/>
    <xf numFmtId="2" fontId="4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2" fillId="0" borderId="0" xfId="0" applyFont="1" applyFill="1" applyAlignment="1">
      <alignment vertical="top"/>
    </xf>
    <xf numFmtId="0" fontId="13" fillId="0" borderId="0" xfId="0" applyFont="1" applyFill="1"/>
    <xf numFmtId="0" fontId="0" fillId="0" borderId="0" xfId="0" applyFill="1"/>
    <xf numFmtId="2" fontId="0" fillId="0" borderId="0" xfId="0" applyNumberFormat="1" applyFill="1"/>
    <xf numFmtId="0" fontId="13" fillId="0" borderId="0" xfId="0" applyFont="1" applyFill="1" applyAlignment="1">
      <alignment vertical="top"/>
    </xf>
    <xf numFmtId="0" fontId="2" fillId="0" borderId="0" xfId="0" applyFont="1" applyFill="1"/>
    <xf numFmtId="0" fontId="11" fillId="0" borderId="0" xfId="0" applyFont="1" applyFill="1" applyAlignment="1">
      <alignment vertical="top"/>
    </xf>
    <xf numFmtId="0" fontId="2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2" fontId="14" fillId="0" borderId="0" xfId="0" applyNumberFormat="1" applyFont="1" applyAlignment="1">
      <alignment horizontal="centerContinuous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14" fillId="3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2" fontId="14" fillId="0" borderId="1" xfId="0" applyNumberFormat="1" applyFont="1" applyFill="1" applyBorder="1"/>
    <xf numFmtId="0" fontId="14" fillId="0" borderId="0" xfId="0" applyFont="1" applyFill="1"/>
    <xf numFmtId="0" fontId="14" fillId="0" borderId="1" xfId="0" applyFont="1" applyBorder="1"/>
    <xf numFmtId="2" fontId="14" fillId="0" borderId="1" xfId="0" applyNumberFormat="1" applyFont="1" applyBorder="1"/>
    <xf numFmtId="2" fontId="2" fillId="0" borderId="1" xfId="0" applyNumberFormat="1" applyFont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14" fillId="0" borderId="0" xfId="0" applyFont="1" applyFill="1" applyAlignment="1">
      <alignment horizontal="center"/>
    </xf>
    <xf numFmtId="0" fontId="2" fillId="0" borderId="1" xfId="0" applyFont="1" applyFill="1" applyBorder="1"/>
    <xf numFmtId="0" fontId="14" fillId="0" borderId="0" xfId="0" applyFont="1" applyBorder="1"/>
    <xf numFmtId="2" fontId="14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0" fontId="17" fillId="0" borderId="1" xfId="0" applyFont="1" applyBorder="1"/>
    <xf numFmtId="0" fontId="18" fillId="0" borderId="0" xfId="0" applyFont="1"/>
    <xf numFmtId="0" fontId="2" fillId="0" borderId="0" xfId="0" applyFont="1" applyAlignment="1">
      <alignment wrapText="1"/>
    </xf>
    <xf numFmtId="0" fontId="19" fillId="0" borderId="0" xfId="0" applyFont="1"/>
    <xf numFmtId="0" fontId="1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vertical="top"/>
    </xf>
    <xf numFmtId="2" fontId="14" fillId="0" borderId="1" xfId="0" applyNumberFormat="1" applyFont="1" applyBorder="1" applyAlignment="1">
      <alignment vertical="center"/>
    </xf>
    <xf numFmtId="0" fontId="17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0" fontId="17" fillId="5" borderId="1" xfId="0" applyFont="1" applyFill="1" applyBorder="1"/>
    <xf numFmtId="0" fontId="14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0" borderId="0" xfId="0" applyFont="1" applyFill="1"/>
    <xf numFmtId="0" fontId="17" fillId="5" borderId="0" xfId="0" applyFont="1" applyFill="1"/>
    <xf numFmtId="0" fontId="14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6" fontId="14" fillId="0" borderId="1" xfId="1" applyNumberFormat="1" applyFont="1" applyBorder="1" applyAlignment="1">
      <alignment horizontal="left"/>
    </xf>
    <xf numFmtId="164" fontId="14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/>
    <xf numFmtId="166" fontId="14" fillId="0" borderId="1" xfId="1" applyNumberFormat="1" applyFont="1" applyBorder="1" applyAlignment="1"/>
    <xf numFmtId="165" fontId="14" fillId="0" borderId="1" xfId="0" applyNumberFormat="1" applyFont="1" applyBorder="1" applyAlignment="1"/>
    <xf numFmtId="0" fontId="2" fillId="0" borderId="1" xfId="0" applyFont="1" applyBorder="1" applyAlignment="1"/>
    <xf numFmtId="166" fontId="2" fillId="0" borderId="1" xfId="0" applyNumberFormat="1" applyFont="1" applyBorder="1" applyAlignment="1"/>
    <xf numFmtId="165" fontId="2" fillId="0" borderId="1" xfId="0" applyNumberFormat="1" applyFont="1" applyBorder="1" applyAlignment="1"/>
    <xf numFmtId="166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/>
    <xf numFmtId="166" fontId="2" fillId="0" borderId="1" xfId="0" applyNumberFormat="1" applyFont="1" applyBorder="1" applyAlignment="1">
      <alignment horizontal="left"/>
    </xf>
    <xf numFmtId="166" fontId="14" fillId="0" borderId="1" xfId="0" applyNumberFormat="1" applyFont="1" applyBorder="1" applyAlignment="1">
      <alignment vertical="top"/>
    </xf>
    <xf numFmtId="2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165" fontId="14" fillId="0" borderId="1" xfId="1" applyNumberFormat="1" applyFont="1" applyFill="1" applyBorder="1"/>
    <xf numFmtId="2" fontId="2" fillId="0" borderId="1" xfId="0" applyNumberFormat="1" applyFont="1" applyBorder="1" applyAlignment="1"/>
    <xf numFmtId="2" fontId="14" fillId="0" borderId="1" xfId="0" applyNumberFormat="1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2" fillId="0" borderId="4" xfId="0" applyNumberFormat="1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20" fillId="0" borderId="1" xfId="0" applyFont="1" applyBorder="1"/>
    <xf numFmtId="0" fontId="21" fillId="0" borderId="0" xfId="0" applyFont="1" applyAlignment="1">
      <alignment horizontal="right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1" fillId="4" borderId="1" xfId="0" applyFont="1" applyFill="1" applyBorder="1" applyAlignment="1">
      <alignment horizontal="right"/>
    </xf>
    <xf numFmtId="0" fontId="21" fillId="4" borderId="1" xfId="0" applyFont="1" applyFill="1" applyBorder="1"/>
    <xf numFmtId="0" fontId="21" fillId="4" borderId="1" xfId="0" applyFont="1" applyFill="1" applyBorder="1" applyAlignment="1">
      <alignment horizontal="center"/>
    </xf>
    <xf numFmtId="2" fontId="21" fillId="4" borderId="1" xfId="0" applyNumberFormat="1" applyFont="1" applyFill="1" applyBorder="1"/>
    <xf numFmtId="0" fontId="21" fillId="4" borderId="0" xfId="0" applyFont="1" applyFill="1"/>
    <xf numFmtId="0" fontId="21" fillId="4" borderId="0" xfId="0" applyFont="1" applyFill="1" applyAlignment="1">
      <alignment horizontal="center"/>
    </xf>
    <xf numFmtId="0" fontId="21" fillId="0" borderId="0" xfId="0" applyFont="1" applyBorder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5" xfId="0" applyFont="1" applyBorder="1"/>
    <xf numFmtId="0" fontId="21" fillId="0" borderId="1" xfId="0" applyFont="1" applyFill="1" applyBorder="1" applyAlignment="1">
      <alignment horizontal="left"/>
    </xf>
    <xf numFmtId="0" fontId="21" fillId="0" borderId="0" xfId="0" applyFont="1" applyFill="1"/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/>
    <xf numFmtId="0" fontId="21" fillId="0" borderId="0" xfId="0" applyFont="1" applyAlignment="1"/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0" xfId="0" applyFont="1"/>
    <xf numFmtId="0" fontId="25" fillId="0" borderId="5" xfId="0" applyFont="1" applyBorder="1"/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1" fillId="0" borderId="1" xfId="0" applyFont="1" applyBorder="1" applyAlignment="1">
      <alignment horizontal="left"/>
    </xf>
    <xf numFmtId="0" fontId="25" fillId="0" borderId="0" xfId="0" applyFont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24" fillId="0" borderId="0" xfId="0" applyFont="1"/>
    <xf numFmtId="0" fontId="14" fillId="0" borderId="38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2" fontId="14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16" xfId="0" applyFont="1" applyBorder="1"/>
    <xf numFmtId="2" fontId="14" fillId="0" borderId="17" xfId="0" applyNumberFormat="1" applyFont="1" applyBorder="1"/>
    <xf numFmtId="1" fontId="14" fillId="0" borderId="0" xfId="0" applyNumberFormat="1" applyFont="1" applyBorder="1"/>
    <xf numFmtId="0" fontId="14" fillId="0" borderId="18" xfId="0" applyFont="1" applyBorder="1"/>
    <xf numFmtId="0" fontId="14" fillId="0" borderId="19" xfId="0" applyFont="1" applyBorder="1"/>
    <xf numFmtId="2" fontId="14" fillId="0" borderId="20" xfId="0" applyNumberFormat="1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2" fontId="20" fillId="0" borderId="0" xfId="0" applyNumberFormat="1" applyFont="1"/>
    <xf numFmtId="2" fontId="20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wrapText="1"/>
    </xf>
    <xf numFmtId="168" fontId="14" fillId="0" borderId="1" xfId="0" applyNumberFormat="1" applyFont="1" applyBorder="1"/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130</xdr:row>
      <xdr:rowOff>152400</xdr:rowOff>
    </xdr:from>
    <xdr:to>
      <xdr:col>1</xdr:col>
      <xdr:colOff>9525</xdr:colOff>
      <xdr:row>130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131</xdr:row>
      <xdr:rowOff>152400</xdr:rowOff>
    </xdr:from>
    <xdr:to>
      <xdr:col>7</xdr:col>
      <xdr:colOff>104775</xdr:colOff>
      <xdr:row>131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992225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131</xdr:row>
      <xdr:rowOff>152400</xdr:rowOff>
    </xdr:from>
    <xdr:to>
      <xdr:col>8</xdr:col>
      <xdr:colOff>19050</xdr:colOff>
      <xdr:row>131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39922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130</xdr:row>
      <xdr:rowOff>152400</xdr:rowOff>
    </xdr:from>
    <xdr:to>
      <xdr:col>1</xdr:col>
      <xdr:colOff>9525</xdr:colOff>
      <xdr:row>130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155</xdr:row>
      <xdr:rowOff>19050</xdr:rowOff>
    </xdr:from>
    <xdr:to>
      <xdr:col>1</xdr:col>
      <xdr:colOff>9525</xdr:colOff>
      <xdr:row>155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155</xdr:row>
      <xdr:rowOff>19050</xdr:rowOff>
    </xdr:from>
    <xdr:to>
      <xdr:col>1</xdr:col>
      <xdr:colOff>9525</xdr:colOff>
      <xdr:row>155</xdr:row>
      <xdr:rowOff>28575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137</xdr:row>
      <xdr:rowOff>9525</xdr:rowOff>
    </xdr:from>
    <xdr:to>
      <xdr:col>1</xdr:col>
      <xdr:colOff>9525</xdr:colOff>
      <xdr:row>137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9525</xdr:colOff>
      <xdr:row>50</xdr:row>
      <xdr:rowOff>9525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9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130</xdr:row>
      <xdr:rowOff>152400</xdr:rowOff>
    </xdr:from>
    <xdr:to>
      <xdr:col>1</xdr:col>
      <xdr:colOff>9525</xdr:colOff>
      <xdr:row>130</xdr:row>
      <xdr:rowOff>161925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131</xdr:row>
      <xdr:rowOff>152400</xdr:rowOff>
    </xdr:from>
    <xdr:to>
      <xdr:col>7</xdr:col>
      <xdr:colOff>104775</xdr:colOff>
      <xdr:row>131</xdr:row>
      <xdr:rowOff>161925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3992225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131</xdr:row>
      <xdr:rowOff>152400</xdr:rowOff>
    </xdr:from>
    <xdr:to>
      <xdr:col>8</xdr:col>
      <xdr:colOff>19050</xdr:colOff>
      <xdr:row>131</xdr:row>
      <xdr:rowOff>161925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39922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130</xdr:row>
      <xdr:rowOff>152400</xdr:rowOff>
    </xdr:from>
    <xdr:to>
      <xdr:col>1</xdr:col>
      <xdr:colOff>9525</xdr:colOff>
      <xdr:row>130</xdr:row>
      <xdr:rowOff>161925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155</xdr:row>
      <xdr:rowOff>19050</xdr:rowOff>
    </xdr:from>
    <xdr:to>
      <xdr:col>1</xdr:col>
      <xdr:colOff>9525</xdr:colOff>
      <xdr:row>155</xdr:row>
      <xdr:rowOff>28575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155</xdr:row>
      <xdr:rowOff>19050</xdr:rowOff>
    </xdr:from>
    <xdr:to>
      <xdr:col>1</xdr:col>
      <xdr:colOff>9525</xdr:colOff>
      <xdr:row>155</xdr:row>
      <xdr:rowOff>28575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400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137</xdr:row>
      <xdr:rowOff>9525</xdr:rowOff>
    </xdr:from>
    <xdr:to>
      <xdr:col>1</xdr:col>
      <xdr:colOff>9525</xdr:colOff>
      <xdr:row>137</xdr:row>
      <xdr:rowOff>19050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139</xdr:row>
      <xdr:rowOff>0</xdr:rowOff>
    </xdr:from>
    <xdr:to>
      <xdr:col>1</xdr:col>
      <xdr:colOff>9525</xdr:colOff>
      <xdr:row>139</xdr:row>
      <xdr:rowOff>9525</xdr:rowOff>
    </xdr:to>
    <xdr:pic>
      <xdr:nvPicPr>
        <xdr:cNvPr id="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922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485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81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1</xdr:col>
      <xdr:colOff>9525</xdr:colOff>
      <xdr:row>50</xdr:row>
      <xdr:rowOff>9525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97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132</xdr:row>
      <xdr:rowOff>152400</xdr:rowOff>
    </xdr:from>
    <xdr:to>
      <xdr:col>7</xdr:col>
      <xdr:colOff>104775</xdr:colOff>
      <xdr:row>132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201025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132</xdr:row>
      <xdr:rowOff>152400</xdr:rowOff>
    </xdr:from>
    <xdr:to>
      <xdr:col>8</xdr:col>
      <xdr:colOff>19050</xdr:colOff>
      <xdr:row>132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82010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138</xdr:row>
      <xdr:rowOff>9525</xdr:rowOff>
    </xdr:from>
    <xdr:to>
      <xdr:col>1</xdr:col>
      <xdr:colOff>9525</xdr:colOff>
      <xdr:row>138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132</xdr:row>
      <xdr:rowOff>152400</xdr:rowOff>
    </xdr:from>
    <xdr:to>
      <xdr:col>7</xdr:col>
      <xdr:colOff>104775</xdr:colOff>
      <xdr:row>132</xdr:row>
      <xdr:rowOff>161925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201025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132</xdr:row>
      <xdr:rowOff>152400</xdr:rowOff>
    </xdr:from>
    <xdr:to>
      <xdr:col>8</xdr:col>
      <xdr:colOff>19050</xdr:colOff>
      <xdr:row>132</xdr:row>
      <xdr:rowOff>161925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82010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138</xdr:row>
      <xdr:rowOff>9525</xdr:rowOff>
    </xdr:from>
    <xdr:to>
      <xdr:col>1</xdr:col>
      <xdr:colOff>9525</xdr:colOff>
      <xdr:row>138</xdr:row>
      <xdr:rowOff>19050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0</xdr:colOff>
      <xdr:row>132</xdr:row>
      <xdr:rowOff>152400</xdr:rowOff>
    </xdr:from>
    <xdr:to>
      <xdr:col>7</xdr:col>
      <xdr:colOff>104775</xdr:colOff>
      <xdr:row>132</xdr:row>
      <xdr:rowOff>161925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8201025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0</xdr:colOff>
      <xdr:row>132</xdr:row>
      <xdr:rowOff>152400</xdr:rowOff>
    </xdr:from>
    <xdr:to>
      <xdr:col>8</xdr:col>
      <xdr:colOff>19050</xdr:colOff>
      <xdr:row>132</xdr:row>
      <xdr:rowOff>161925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8201025"/>
          <a:ext cx="190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131</xdr:row>
      <xdr:rowOff>152400</xdr:rowOff>
    </xdr:from>
    <xdr:to>
      <xdr:col>1</xdr:col>
      <xdr:colOff>9525</xdr:colOff>
      <xdr:row>131</xdr:row>
      <xdr:rowOff>161925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156</xdr:row>
      <xdr:rowOff>19050</xdr:rowOff>
    </xdr:from>
    <xdr:to>
      <xdr:col>1</xdr:col>
      <xdr:colOff>9525</xdr:colOff>
      <xdr:row>156</xdr:row>
      <xdr:rowOff>28575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488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138</xdr:row>
      <xdr:rowOff>9525</xdr:rowOff>
    </xdr:from>
    <xdr:to>
      <xdr:col>1</xdr:col>
      <xdr:colOff>9525</xdr:colOff>
      <xdr:row>138</xdr:row>
      <xdr:rowOff>19050</xdr:rowOff>
    </xdr:to>
    <xdr:pic>
      <xdr:nvPicPr>
        <xdr:cNvPr id="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140</xdr:row>
      <xdr:rowOff>0</xdr:rowOff>
    </xdr:from>
    <xdr:to>
      <xdr:col>1</xdr:col>
      <xdr:colOff>9525</xdr:colOff>
      <xdr:row>140</xdr:row>
      <xdr:rowOff>9525</xdr:rowOff>
    </xdr:to>
    <xdr:pic>
      <xdr:nvPicPr>
        <xdr:cNvPr id="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7175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9100"/>
          <a:ext cx="9525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9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B21" sqref="B21"/>
    </sheetView>
  </sheetViews>
  <sheetFormatPr defaultRowHeight="14.25"/>
  <cols>
    <col min="1" max="1" width="7.28515625" style="88" customWidth="1"/>
    <col min="2" max="2" width="32" style="88" customWidth="1"/>
    <col min="3" max="3" width="20.140625" style="88" customWidth="1"/>
    <col min="4" max="4" width="17.42578125" style="88" customWidth="1"/>
    <col min="5" max="256" width="9.140625" style="88"/>
    <col min="257" max="257" width="7.28515625" style="88" customWidth="1"/>
    <col min="258" max="258" width="19.5703125" style="88" customWidth="1"/>
    <col min="259" max="259" width="17.5703125" style="88" customWidth="1"/>
    <col min="260" max="260" width="17.42578125" style="88" customWidth="1"/>
    <col min="261" max="512" width="9.140625" style="88"/>
    <col min="513" max="513" width="7.28515625" style="88" customWidth="1"/>
    <col min="514" max="514" width="19.5703125" style="88" customWidth="1"/>
    <col min="515" max="515" width="17.5703125" style="88" customWidth="1"/>
    <col min="516" max="516" width="17.42578125" style="88" customWidth="1"/>
    <col min="517" max="768" width="9.140625" style="88"/>
    <col min="769" max="769" width="7.28515625" style="88" customWidth="1"/>
    <col min="770" max="770" width="19.5703125" style="88" customWidth="1"/>
    <col min="771" max="771" width="17.5703125" style="88" customWidth="1"/>
    <col min="772" max="772" width="17.42578125" style="88" customWidth="1"/>
    <col min="773" max="1024" width="9.140625" style="88"/>
    <col min="1025" max="1025" width="7.28515625" style="88" customWidth="1"/>
    <col min="1026" max="1026" width="19.5703125" style="88" customWidth="1"/>
    <col min="1027" max="1027" width="17.5703125" style="88" customWidth="1"/>
    <col min="1028" max="1028" width="17.42578125" style="88" customWidth="1"/>
    <col min="1029" max="1280" width="9.140625" style="88"/>
    <col min="1281" max="1281" width="7.28515625" style="88" customWidth="1"/>
    <col min="1282" max="1282" width="19.5703125" style="88" customWidth="1"/>
    <col min="1283" max="1283" width="17.5703125" style="88" customWidth="1"/>
    <col min="1284" max="1284" width="17.42578125" style="88" customWidth="1"/>
    <col min="1285" max="1536" width="9.140625" style="88"/>
    <col min="1537" max="1537" width="7.28515625" style="88" customWidth="1"/>
    <col min="1538" max="1538" width="19.5703125" style="88" customWidth="1"/>
    <col min="1539" max="1539" width="17.5703125" style="88" customWidth="1"/>
    <col min="1540" max="1540" width="17.42578125" style="88" customWidth="1"/>
    <col min="1541" max="1792" width="9.140625" style="88"/>
    <col min="1793" max="1793" width="7.28515625" style="88" customWidth="1"/>
    <col min="1794" max="1794" width="19.5703125" style="88" customWidth="1"/>
    <col min="1795" max="1795" width="17.5703125" style="88" customWidth="1"/>
    <col min="1796" max="1796" width="17.42578125" style="88" customWidth="1"/>
    <col min="1797" max="2048" width="9.140625" style="88"/>
    <col min="2049" max="2049" width="7.28515625" style="88" customWidth="1"/>
    <col min="2050" max="2050" width="19.5703125" style="88" customWidth="1"/>
    <col min="2051" max="2051" width="17.5703125" style="88" customWidth="1"/>
    <col min="2052" max="2052" width="17.42578125" style="88" customWidth="1"/>
    <col min="2053" max="2304" width="9.140625" style="88"/>
    <col min="2305" max="2305" width="7.28515625" style="88" customWidth="1"/>
    <col min="2306" max="2306" width="19.5703125" style="88" customWidth="1"/>
    <col min="2307" max="2307" width="17.5703125" style="88" customWidth="1"/>
    <col min="2308" max="2308" width="17.42578125" style="88" customWidth="1"/>
    <col min="2309" max="2560" width="9.140625" style="88"/>
    <col min="2561" max="2561" width="7.28515625" style="88" customWidth="1"/>
    <col min="2562" max="2562" width="19.5703125" style="88" customWidth="1"/>
    <col min="2563" max="2563" width="17.5703125" style="88" customWidth="1"/>
    <col min="2564" max="2564" width="17.42578125" style="88" customWidth="1"/>
    <col min="2565" max="2816" width="9.140625" style="88"/>
    <col min="2817" max="2817" width="7.28515625" style="88" customWidth="1"/>
    <col min="2818" max="2818" width="19.5703125" style="88" customWidth="1"/>
    <col min="2819" max="2819" width="17.5703125" style="88" customWidth="1"/>
    <col min="2820" max="2820" width="17.42578125" style="88" customWidth="1"/>
    <col min="2821" max="3072" width="9.140625" style="88"/>
    <col min="3073" max="3073" width="7.28515625" style="88" customWidth="1"/>
    <col min="3074" max="3074" width="19.5703125" style="88" customWidth="1"/>
    <col min="3075" max="3075" width="17.5703125" style="88" customWidth="1"/>
    <col min="3076" max="3076" width="17.42578125" style="88" customWidth="1"/>
    <col min="3077" max="3328" width="9.140625" style="88"/>
    <col min="3329" max="3329" width="7.28515625" style="88" customWidth="1"/>
    <col min="3330" max="3330" width="19.5703125" style="88" customWidth="1"/>
    <col min="3331" max="3331" width="17.5703125" style="88" customWidth="1"/>
    <col min="3332" max="3332" width="17.42578125" style="88" customWidth="1"/>
    <col min="3333" max="3584" width="9.140625" style="88"/>
    <col min="3585" max="3585" width="7.28515625" style="88" customWidth="1"/>
    <col min="3586" max="3586" width="19.5703125" style="88" customWidth="1"/>
    <col min="3587" max="3587" width="17.5703125" style="88" customWidth="1"/>
    <col min="3588" max="3588" width="17.42578125" style="88" customWidth="1"/>
    <col min="3589" max="3840" width="9.140625" style="88"/>
    <col min="3841" max="3841" width="7.28515625" style="88" customWidth="1"/>
    <col min="3842" max="3842" width="19.5703125" style="88" customWidth="1"/>
    <col min="3843" max="3843" width="17.5703125" style="88" customWidth="1"/>
    <col min="3844" max="3844" width="17.42578125" style="88" customWidth="1"/>
    <col min="3845" max="4096" width="9.140625" style="88"/>
    <col min="4097" max="4097" width="7.28515625" style="88" customWidth="1"/>
    <col min="4098" max="4098" width="19.5703125" style="88" customWidth="1"/>
    <col min="4099" max="4099" width="17.5703125" style="88" customWidth="1"/>
    <col min="4100" max="4100" width="17.42578125" style="88" customWidth="1"/>
    <col min="4101" max="4352" width="9.140625" style="88"/>
    <col min="4353" max="4353" width="7.28515625" style="88" customWidth="1"/>
    <col min="4354" max="4354" width="19.5703125" style="88" customWidth="1"/>
    <col min="4355" max="4355" width="17.5703125" style="88" customWidth="1"/>
    <col min="4356" max="4356" width="17.42578125" style="88" customWidth="1"/>
    <col min="4357" max="4608" width="9.140625" style="88"/>
    <col min="4609" max="4609" width="7.28515625" style="88" customWidth="1"/>
    <col min="4610" max="4610" width="19.5703125" style="88" customWidth="1"/>
    <col min="4611" max="4611" width="17.5703125" style="88" customWidth="1"/>
    <col min="4612" max="4612" width="17.42578125" style="88" customWidth="1"/>
    <col min="4613" max="4864" width="9.140625" style="88"/>
    <col min="4865" max="4865" width="7.28515625" style="88" customWidth="1"/>
    <col min="4866" max="4866" width="19.5703125" style="88" customWidth="1"/>
    <col min="4867" max="4867" width="17.5703125" style="88" customWidth="1"/>
    <col min="4868" max="4868" width="17.42578125" style="88" customWidth="1"/>
    <col min="4869" max="5120" width="9.140625" style="88"/>
    <col min="5121" max="5121" width="7.28515625" style="88" customWidth="1"/>
    <col min="5122" max="5122" width="19.5703125" style="88" customWidth="1"/>
    <col min="5123" max="5123" width="17.5703125" style="88" customWidth="1"/>
    <col min="5124" max="5124" width="17.42578125" style="88" customWidth="1"/>
    <col min="5125" max="5376" width="9.140625" style="88"/>
    <col min="5377" max="5377" width="7.28515625" style="88" customWidth="1"/>
    <col min="5378" max="5378" width="19.5703125" style="88" customWidth="1"/>
    <col min="5379" max="5379" width="17.5703125" style="88" customWidth="1"/>
    <col min="5380" max="5380" width="17.42578125" style="88" customWidth="1"/>
    <col min="5381" max="5632" width="9.140625" style="88"/>
    <col min="5633" max="5633" width="7.28515625" style="88" customWidth="1"/>
    <col min="5634" max="5634" width="19.5703125" style="88" customWidth="1"/>
    <col min="5635" max="5635" width="17.5703125" style="88" customWidth="1"/>
    <col min="5636" max="5636" width="17.42578125" style="88" customWidth="1"/>
    <col min="5637" max="5888" width="9.140625" style="88"/>
    <col min="5889" max="5889" width="7.28515625" style="88" customWidth="1"/>
    <col min="5890" max="5890" width="19.5703125" style="88" customWidth="1"/>
    <col min="5891" max="5891" width="17.5703125" style="88" customWidth="1"/>
    <col min="5892" max="5892" width="17.42578125" style="88" customWidth="1"/>
    <col min="5893" max="6144" width="9.140625" style="88"/>
    <col min="6145" max="6145" width="7.28515625" style="88" customWidth="1"/>
    <col min="6146" max="6146" width="19.5703125" style="88" customWidth="1"/>
    <col min="6147" max="6147" width="17.5703125" style="88" customWidth="1"/>
    <col min="6148" max="6148" width="17.42578125" style="88" customWidth="1"/>
    <col min="6149" max="6400" width="9.140625" style="88"/>
    <col min="6401" max="6401" width="7.28515625" style="88" customWidth="1"/>
    <col min="6402" max="6402" width="19.5703125" style="88" customWidth="1"/>
    <col min="6403" max="6403" width="17.5703125" style="88" customWidth="1"/>
    <col min="6404" max="6404" width="17.42578125" style="88" customWidth="1"/>
    <col min="6405" max="6656" width="9.140625" style="88"/>
    <col min="6657" max="6657" width="7.28515625" style="88" customWidth="1"/>
    <col min="6658" max="6658" width="19.5703125" style="88" customWidth="1"/>
    <col min="6659" max="6659" width="17.5703125" style="88" customWidth="1"/>
    <col min="6660" max="6660" width="17.42578125" style="88" customWidth="1"/>
    <col min="6661" max="6912" width="9.140625" style="88"/>
    <col min="6913" max="6913" width="7.28515625" style="88" customWidth="1"/>
    <col min="6914" max="6914" width="19.5703125" style="88" customWidth="1"/>
    <col min="6915" max="6915" width="17.5703125" style="88" customWidth="1"/>
    <col min="6916" max="6916" width="17.42578125" style="88" customWidth="1"/>
    <col min="6917" max="7168" width="9.140625" style="88"/>
    <col min="7169" max="7169" width="7.28515625" style="88" customWidth="1"/>
    <col min="7170" max="7170" width="19.5703125" style="88" customWidth="1"/>
    <col min="7171" max="7171" width="17.5703125" style="88" customWidth="1"/>
    <col min="7172" max="7172" width="17.42578125" style="88" customWidth="1"/>
    <col min="7173" max="7424" width="9.140625" style="88"/>
    <col min="7425" max="7425" width="7.28515625" style="88" customWidth="1"/>
    <col min="7426" max="7426" width="19.5703125" style="88" customWidth="1"/>
    <col min="7427" max="7427" width="17.5703125" style="88" customWidth="1"/>
    <col min="7428" max="7428" width="17.42578125" style="88" customWidth="1"/>
    <col min="7429" max="7680" width="9.140625" style="88"/>
    <col min="7681" max="7681" width="7.28515625" style="88" customWidth="1"/>
    <col min="7682" max="7682" width="19.5703125" style="88" customWidth="1"/>
    <col min="7683" max="7683" width="17.5703125" style="88" customWidth="1"/>
    <col min="7684" max="7684" width="17.42578125" style="88" customWidth="1"/>
    <col min="7685" max="7936" width="9.140625" style="88"/>
    <col min="7937" max="7937" width="7.28515625" style="88" customWidth="1"/>
    <col min="7938" max="7938" width="19.5703125" style="88" customWidth="1"/>
    <col min="7939" max="7939" width="17.5703125" style="88" customWidth="1"/>
    <col min="7940" max="7940" width="17.42578125" style="88" customWidth="1"/>
    <col min="7941" max="8192" width="9.140625" style="88"/>
    <col min="8193" max="8193" width="7.28515625" style="88" customWidth="1"/>
    <col min="8194" max="8194" width="19.5703125" style="88" customWidth="1"/>
    <col min="8195" max="8195" width="17.5703125" style="88" customWidth="1"/>
    <col min="8196" max="8196" width="17.42578125" style="88" customWidth="1"/>
    <col min="8197" max="8448" width="9.140625" style="88"/>
    <col min="8449" max="8449" width="7.28515625" style="88" customWidth="1"/>
    <col min="8450" max="8450" width="19.5703125" style="88" customWidth="1"/>
    <col min="8451" max="8451" width="17.5703125" style="88" customWidth="1"/>
    <col min="8452" max="8452" width="17.42578125" style="88" customWidth="1"/>
    <col min="8453" max="8704" width="9.140625" style="88"/>
    <col min="8705" max="8705" width="7.28515625" style="88" customWidth="1"/>
    <col min="8706" max="8706" width="19.5703125" style="88" customWidth="1"/>
    <col min="8707" max="8707" width="17.5703125" style="88" customWidth="1"/>
    <col min="8708" max="8708" width="17.42578125" style="88" customWidth="1"/>
    <col min="8709" max="8960" width="9.140625" style="88"/>
    <col min="8961" max="8961" width="7.28515625" style="88" customWidth="1"/>
    <col min="8962" max="8962" width="19.5703125" style="88" customWidth="1"/>
    <col min="8963" max="8963" width="17.5703125" style="88" customWidth="1"/>
    <col min="8964" max="8964" width="17.42578125" style="88" customWidth="1"/>
    <col min="8965" max="9216" width="9.140625" style="88"/>
    <col min="9217" max="9217" width="7.28515625" style="88" customWidth="1"/>
    <col min="9218" max="9218" width="19.5703125" style="88" customWidth="1"/>
    <col min="9219" max="9219" width="17.5703125" style="88" customWidth="1"/>
    <col min="9220" max="9220" width="17.42578125" style="88" customWidth="1"/>
    <col min="9221" max="9472" width="9.140625" style="88"/>
    <col min="9473" max="9473" width="7.28515625" style="88" customWidth="1"/>
    <col min="9474" max="9474" width="19.5703125" style="88" customWidth="1"/>
    <col min="9475" max="9475" width="17.5703125" style="88" customWidth="1"/>
    <col min="9476" max="9476" width="17.42578125" style="88" customWidth="1"/>
    <col min="9477" max="9728" width="9.140625" style="88"/>
    <col min="9729" max="9729" width="7.28515625" style="88" customWidth="1"/>
    <col min="9730" max="9730" width="19.5703125" style="88" customWidth="1"/>
    <col min="9731" max="9731" width="17.5703125" style="88" customWidth="1"/>
    <col min="9732" max="9732" width="17.42578125" style="88" customWidth="1"/>
    <col min="9733" max="9984" width="9.140625" style="88"/>
    <col min="9985" max="9985" width="7.28515625" style="88" customWidth="1"/>
    <col min="9986" max="9986" width="19.5703125" style="88" customWidth="1"/>
    <col min="9987" max="9987" width="17.5703125" style="88" customWidth="1"/>
    <col min="9988" max="9988" width="17.42578125" style="88" customWidth="1"/>
    <col min="9989" max="10240" width="9.140625" style="88"/>
    <col min="10241" max="10241" width="7.28515625" style="88" customWidth="1"/>
    <col min="10242" max="10242" width="19.5703125" style="88" customWidth="1"/>
    <col min="10243" max="10243" width="17.5703125" style="88" customWidth="1"/>
    <col min="10244" max="10244" width="17.42578125" style="88" customWidth="1"/>
    <col min="10245" max="10496" width="9.140625" style="88"/>
    <col min="10497" max="10497" width="7.28515625" style="88" customWidth="1"/>
    <col min="10498" max="10498" width="19.5703125" style="88" customWidth="1"/>
    <col min="10499" max="10499" width="17.5703125" style="88" customWidth="1"/>
    <col min="10500" max="10500" width="17.42578125" style="88" customWidth="1"/>
    <col min="10501" max="10752" width="9.140625" style="88"/>
    <col min="10753" max="10753" width="7.28515625" style="88" customWidth="1"/>
    <col min="10754" max="10754" width="19.5703125" style="88" customWidth="1"/>
    <col min="10755" max="10755" width="17.5703125" style="88" customWidth="1"/>
    <col min="10756" max="10756" width="17.42578125" style="88" customWidth="1"/>
    <col min="10757" max="11008" width="9.140625" style="88"/>
    <col min="11009" max="11009" width="7.28515625" style="88" customWidth="1"/>
    <col min="11010" max="11010" width="19.5703125" style="88" customWidth="1"/>
    <col min="11011" max="11011" width="17.5703125" style="88" customWidth="1"/>
    <col min="11012" max="11012" width="17.42578125" style="88" customWidth="1"/>
    <col min="11013" max="11264" width="9.140625" style="88"/>
    <col min="11265" max="11265" width="7.28515625" style="88" customWidth="1"/>
    <col min="11266" max="11266" width="19.5703125" style="88" customWidth="1"/>
    <col min="11267" max="11267" width="17.5703125" style="88" customWidth="1"/>
    <col min="11268" max="11268" width="17.42578125" style="88" customWidth="1"/>
    <col min="11269" max="11520" width="9.140625" style="88"/>
    <col min="11521" max="11521" width="7.28515625" style="88" customWidth="1"/>
    <col min="11522" max="11522" width="19.5703125" style="88" customWidth="1"/>
    <col min="11523" max="11523" width="17.5703125" style="88" customWidth="1"/>
    <col min="11524" max="11524" width="17.42578125" style="88" customWidth="1"/>
    <col min="11525" max="11776" width="9.140625" style="88"/>
    <col min="11777" max="11777" width="7.28515625" style="88" customWidth="1"/>
    <col min="11778" max="11778" width="19.5703125" style="88" customWidth="1"/>
    <col min="11779" max="11779" width="17.5703125" style="88" customWidth="1"/>
    <col min="11780" max="11780" width="17.42578125" style="88" customWidth="1"/>
    <col min="11781" max="12032" width="9.140625" style="88"/>
    <col min="12033" max="12033" width="7.28515625" style="88" customWidth="1"/>
    <col min="12034" max="12034" width="19.5703125" style="88" customWidth="1"/>
    <col min="12035" max="12035" width="17.5703125" style="88" customWidth="1"/>
    <col min="12036" max="12036" width="17.42578125" style="88" customWidth="1"/>
    <col min="12037" max="12288" width="9.140625" style="88"/>
    <col min="12289" max="12289" width="7.28515625" style="88" customWidth="1"/>
    <col min="12290" max="12290" width="19.5703125" style="88" customWidth="1"/>
    <col min="12291" max="12291" width="17.5703125" style="88" customWidth="1"/>
    <col min="12292" max="12292" width="17.42578125" style="88" customWidth="1"/>
    <col min="12293" max="12544" width="9.140625" style="88"/>
    <col min="12545" max="12545" width="7.28515625" style="88" customWidth="1"/>
    <col min="12546" max="12546" width="19.5703125" style="88" customWidth="1"/>
    <col min="12547" max="12547" width="17.5703125" style="88" customWidth="1"/>
    <col min="12548" max="12548" width="17.42578125" style="88" customWidth="1"/>
    <col min="12549" max="12800" width="9.140625" style="88"/>
    <col min="12801" max="12801" width="7.28515625" style="88" customWidth="1"/>
    <col min="12802" max="12802" width="19.5703125" style="88" customWidth="1"/>
    <col min="12803" max="12803" width="17.5703125" style="88" customWidth="1"/>
    <col min="12804" max="12804" width="17.42578125" style="88" customWidth="1"/>
    <col min="12805" max="13056" width="9.140625" style="88"/>
    <col min="13057" max="13057" width="7.28515625" style="88" customWidth="1"/>
    <col min="13058" max="13058" width="19.5703125" style="88" customWidth="1"/>
    <col min="13059" max="13059" width="17.5703125" style="88" customWidth="1"/>
    <col min="13060" max="13060" width="17.42578125" style="88" customWidth="1"/>
    <col min="13061" max="13312" width="9.140625" style="88"/>
    <col min="13313" max="13313" width="7.28515625" style="88" customWidth="1"/>
    <col min="13314" max="13314" width="19.5703125" style="88" customWidth="1"/>
    <col min="13315" max="13315" width="17.5703125" style="88" customWidth="1"/>
    <col min="13316" max="13316" width="17.42578125" style="88" customWidth="1"/>
    <col min="13317" max="13568" width="9.140625" style="88"/>
    <col min="13569" max="13569" width="7.28515625" style="88" customWidth="1"/>
    <col min="13570" max="13570" width="19.5703125" style="88" customWidth="1"/>
    <col min="13571" max="13571" width="17.5703125" style="88" customWidth="1"/>
    <col min="13572" max="13572" width="17.42578125" style="88" customWidth="1"/>
    <col min="13573" max="13824" width="9.140625" style="88"/>
    <col min="13825" max="13825" width="7.28515625" style="88" customWidth="1"/>
    <col min="13826" max="13826" width="19.5703125" style="88" customWidth="1"/>
    <col min="13827" max="13827" width="17.5703125" style="88" customWidth="1"/>
    <col min="13828" max="13828" width="17.42578125" style="88" customWidth="1"/>
    <col min="13829" max="14080" width="9.140625" style="88"/>
    <col min="14081" max="14081" width="7.28515625" style="88" customWidth="1"/>
    <col min="14082" max="14082" width="19.5703125" style="88" customWidth="1"/>
    <col min="14083" max="14083" width="17.5703125" style="88" customWidth="1"/>
    <col min="14084" max="14084" width="17.42578125" style="88" customWidth="1"/>
    <col min="14085" max="14336" width="9.140625" style="88"/>
    <col min="14337" max="14337" width="7.28515625" style="88" customWidth="1"/>
    <col min="14338" max="14338" width="19.5703125" style="88" customWidth="1"/>
    <col min="14339" max="14339" width="17.5703125" style="88" customWidth="1"/>
    <col min="14340" max="14340" width="17.42578125" style="88" customWidth="1"/>
    <col min="14341" max="14592" width="9.140625" style="88"/>
    <col min="14593" max="14593" width="7.28515625" style="88" customWidth="1"/>
    <col min="14594" max="14594" width="19.5703125" style="88" customWidth="1"/>
    <col min="14595" max="14595" width="17.5703125" style="88" customWidth="1"/>
    <col min="14596" max="14596" width="17.42578125" style="88" customWidth="1"/>
    <col min="14597" max="14848" width="9.140625" style="88"/>
    <col min="14849" max="14849" width="7.28515625" style="88" customWidth="1"/>
    <col min="14850" max="14850" width="19.5703125" style="88" customWidth="1"/>
    <col min="14851" max="14851" width="17.5703125" style="88" customWidth="1"/>
    <col min="14852" max="14852" width="17.42578125" style="88" customWidth="1"/>
    <col min="14853" max="15104" width="9.140625" style="88"/>
    <col min="15105" max="15105" width="7.28515625" style="88" customWidth="1"/>
    <col min="15106" max="15106" width="19.5703125" style="88" customWidth="1"/>
    <col min="15107" max="15107" width="17.5703125" style="88" customWidth="1"/>
    <col min="15108" max="15108" width="17.42578125" style="88" customWidth="1"/>
    <col min="15109" max="15360" width="9.140625" style="88"/>
    <col min="15361" max="15361" width="7.28515625" style="88" customWidth="1"/>
    <col min="15362" max="15362" width="19.5703125" style="88" customWidth="1"/>
    <col min="15363" max="15363" width="17.5703125" style="88" customWidth="1"/>
    <col min="15364" max="15364" width="17.42578125" style="88" customWidth="1"/>
    <col min="15365" max="15616" width="9.140625" style="88"/>
    <col min="15617" max="15617" width="7.28515625" style="88" customWidth="1"/>
    <col min="15618" max="15618" width="19.5703125" style="88" customWidth="1"/>
    <col min="15619" max="15619" width="17.5703125" style="88" customWidth="1"/>
    <col min="15620" max="15620" width="17.42578125" style="88" customWidth="1"/>
    <col min="15621" max="15872" width="9.140625" style="88"/>
    <col min="15873" max="15873" width="7.28515625" style="88" customWidth="1"/>
    <col min="15874" max="15874" width="19.5703125" style="88" customWidth="1"/>
    <col min="15875" max="15875" width="17.5703125" style="88" customWidth="1"/>
    <col min="15876" max="15876" width="17.42578125" style="88" customWidth="1"/>
    <col min="15877" max="16128" width="9.140625" style="88"/>
    <col min="16129" max="16129" width="7.28515625" style="88" customWidth="1"/>
    <col min="16130" max="16130" width="19.5703125" style="88" customWidth="1"/>
    <col min="16131" max="16131" width="17.5703125" style="88" customWidth="1"/>
    <col min="16132" max="16132" width="17.42578125" style="88" customWidth="1"/>
    <col min="16133" max="16384" width="9.140625" style="88"/>
  </cols>
  <sheetData>
    <row r="2" spans="1:4" ht="15.75">
      <c r="B2" s="206" t="s">
        <v>414</v>
      </c>
      <c r="C2" s="206"/>
      <c r="D2" s="206"/>
    </row>
    <row r="3" spans="1:4" ht="15.75">
      <c r="B3" s="203"/>
      <c r="C3" s="203"/>
      <c r="D3" s="203"/>
    </row>
    <row r="4" spans="1:4" ht="15.75">
      <c r="B4" s="203"/>
      <c r="C4" s="203" t="s">
        <v>431</v>
      </c>
      <c r="D4" s="203"/>
    </row>
    <row r="5" spans="1:4" ht="15.75">
      <c r="B5" s="203"/>
      <c r="C5" s="203"/>
      <c r="D5" s="203"/>
    </row>
    <row r="7" spans="1:4" ht="30">
      <c r="A7" s="85" t="s">
        <v>54</v>
      </c>
      <c r="B7" s="85" t="s">
        <v>415</v>
      </c>
      <c r="C7" s="86" t="s">
        <v>416</v>
      </c>
      <c r="D7" s="87" t="s">
        <v>417</v>
      </c>
    </row>
    <row r="8" spans="1:4" s="2" customFormat="1" ht="12.75">
      <c r="A8" s="58">
        <v>1</v>
      </c>
      <c r="B8" s="58">
        <v>2</v>
      </c>
      <c r="C8" s="58">
        <v>3</v>
      </c>
      <c r="D8" s="58">
        <v>4</v>
      </c>
    </row>
    <row r="9" spans="1:4">
      <c r="A9" s="126">
        <v>1</v>
      </c>
      <c r="B9" s="48" t="s">
        <v>418</v>
      </c>
      <c r="C9" s="201">
        <v>0</v>
      </c>
      <c r="D9" s="201">
        <f>C9*1.2</f>
        <v>0</v>
      </c>
    </row>
    <row r="10" spans="1:4">
      <c r="A10" s="126">
        <v>2</v>
      </c>
      <c r="B10" s="48" t="s">
        <v>419</v>
      </c>
      <c r="C10" s="202">
        <v>0</v>
      </c>
      <c r="D10" s="201">
        <f t="shared" ref="D10:D18" si="0">C10*1.2</f>
        <v>0</v>
      </c>
    </row>
    <row r="11" spans="1:4">
      <c r="A11" s="126">
        <v>3</v>
      </c>
      <c r="B11" s="48" t="s">
        <v>420</v>
      </c>
      <c r="C11" s="201">
        <v>0</v>
      </c>
      <c r="D11" s="201">
        <f t="shared" si="0"/>
        <v>0</v>
      </c>
    </row>
    <row r="12" spans="1:4">
      <c r="A12" s="126">
        <v>4</v>
      </c>
      <c r="B12" s="126" t="s">
        <v>421</v>
      </c>
      <c r="C12" s="201">
        <v>0</v>
      </c>
      <c r="D12" s="201">
        <f t="shared" si="0"/>
        <v>0</v>
      </c>
    </row>
    <row r="13" spans="1:4">
      <c r="A13" s="126">
        <v>5</v>
      </c>
      <c r="B13" s="126" t="s">
        <v>422</v>
      </c>
      <c r="C13" s="201">
        <v>0</v>
      </c>
      <c r="D13" s="201">
        <f t="shared" si="0"/>
        <v>0</v>
      </c>
    </row>
    <row r="14" spans="1:4">
      <c r="A14" s="126">
        <v>6</v>
      </c>
      <c r="B14" s="126" t="s">
        <v>325</v>
      </c>
      <c r="C14" s="201">
        <v>0</v>
      </c>
      <c r="D14" s="201">
        <f t="shared" si="0"/>
        <v>0</v>
      </c>
    </row>
    <row r="15" spans="1:4">
      <c r="A15" s="126">
        <v>7</v>
      </c>
      <c r="B15" s="126" t="s">
        <v>423</v>
      </c>
      <c r="C15" s="201">
        <v>0</v>
      </c>
      <c r="D15" s="201">
        <f t="shared" si="0"/>
        <v>0</v>
      </c>
    </row>
    <row r="16" spans="1:4">
      <c r="A16" s="126">
        <v>8</v>
      </c>
      <c r="B16" s="126" t="s">
        <v>424</v>
      </c>
      <c r="C16" s="201">
        <v>0</v>
      </c>
      <c r="D16" s="201">
        <f t="shared" si="0"/>
        <v>0</v>
      </c>
    </row>
    <row r="17" spans="1:4">
      <c r="A17" s="126">
        <v>9</v>
      </c>
      <c r="B17" s="126" t="s">
        <v>407</v>
      </c>
      <c r="C17" s="201">
        <v>0</v>
      </c>
      <c r="D17" s="201">
        <f t="shared" si="0"/>
        <v>0</v>
      </c>
    </row>
    <row r="18" spans="1:4">
      <c r="A18" s="126">
        <v>10</v>
      </c>
      <c r="B18" s="126" t="s">
        <v>425</v>
      </c>
      <c r="C18" s="201">
        <v>0</v>
      </c>
      <c r="D18" s="201">
        <f t="shared" si="0"/>
        <v>0</v>
      </c>
    </row>
    <row r="19" spans="1:4">
      <c r="A19" s="126"/>
      <c r="B19" s="126" t="s">
        <v>433</v>
      </c>
      <c r="C19" s="201">
        <f>SUM(C9:C18)</f>
        <v>0</v>
      </c>
      <c r="D19" s="201">
        <f>SUM(D9:D18)</f>
        <v>0</v>
      </c>
    </row>
    <row r="20" spans="1:4" ht="16.5" customHeight="1">
      <c r="A20" s="126"/>
      <c r="B20" s="204" t="s">
        <v>432</v>
      </c>
      <c r="C20" s="201">
        <f>C19*0.1</f>
        <v>0</v>
      </c>
      <c r="D20" s="201">
        <f>D19*0.1</f>
        <v>0</v>
      </c>
    </row>
    <row r="21" spans="1:4">
      <c r="A21" s="126"/>
      <c r="B21" s="126" t="s">
        <v>434</v>
      </c>
      <c r="C21" s="201">
        <f>C19+C20</f>
        <v>0</v>
      </c>
      <c r="D21" s="201">
        <f>D19+D20</f>
        <v>0</v>
      </c>
    </row>
    <row r="22" spans="1:4">
      <c r="A22" s="126"/>
      <c r="B22" s="126"/>
      <c r="C22" s="126"/>
      <c r="D22" s="126"/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7"/>
  <sheetViews>
    <sheetView topLeftCell="A20" workbookViewId="0">
      <selection activeCell="G203" sqref="G203"/>
    </sheetView>
  </sheetViews>
  <sheetFormatPr defaultRowHeight="12.75"/>
  <cols>
    <col min="1" max="1" width="3.5703125" style="89" customWidth="1"/>
    <col min="2" max="2" width="39" style="89" customWidth="1"/>
    <col min="3" max="3" width="8.42578125" style="89" customWidth="1"/>
    <col min="4" max="4" width="11.85546875" style="91" customWidth="1"/>
    <col min="5" max="5" width="8.5703125" style="89" customWidth="1"/>
    <col min="6" max="6" width="13.85546875" style="89" customWidth="1"/>
    <col min="7" max="256" width="9.140625" style="89"/>
    <col min="257" max="257" width="3.5703125" style="89" customWidth="1"/>
    <col min="258" max="258" width="41" style="89" customWidth="1"/>
    <col min="259" max="259" width="5.7109375" style="89" customWidth="1"/>
    <col min="260" max="260" width="11.85546875" style="89" customWidth="1"/>
    <col min="261" max="261" width="8.5703125" style="89" customWidth="1"/>
    <col min="262" max="262" width="14.85546875" style="89" customWidth="1"/>
    <col min="263" max="512" width="9.140625" style="89"/>
    <col min="513" max="513" width="3.5703125" style="89" customWidth="1"/>
    <col min="514" max="514" width="41" style="89" customWidth="1"/>
    <col min="515" max="515" width="5.7109375" style="89" customWidth="1"/>
    <col min="516" max="516" width="11.85546875" style="89" customWidth="1"/>
    <col min="517" max="517" width="8.5703125" style="89" customWidth="1"/>
    <col min="518" max="518" width="14.85546875" style="89" customWidth="1"/>
    <col min="519" max="768" width="9.140625" style="89"/>
    <col min="769" max="769" width="3.5703125" style="89" customWidth="1"/>
    <col min="770" max="770" width="41" style="89" customWidth="1"/>
    <col min="771" max="771" width="5.7109375" style="89" customWidth="1"/>
    <col min="772" max="772" width="11.85546875" style="89" customWidth="1"/>
    <col min="773" max="773" width="8.5703125" style="89" customWidth="1"/>
    <col min="774" max="774" width="14.85546875" style="89" customWidth="1"/>
    <col min="775" max="1024" width="9.140625" style="89"/>
    <col min="1025" max="1025" width="3.5703125" style="89" customWidth="1"/>
    <col min="1026" max="1026" width="41" style="89" customWidth="1"/>
    <col min="1027" max="1027" width="5.7109375" style="89" customWidth="1"/>
    <col min="1028" max="1028" width="11.85546875" style="89" customWidth="1"/>
    <col min="1029" max="1029" width="8.5703125" style="89" customWidth="1"/>
    <col min="1030" max="1030" width="14.85546875" style="89" customWidth="1"/>
    <col min="1031" max="1280" width="9.140625" style="89"/>
    <col min="1281" max="1281" width="3.5703125" style="89" customWidth="1"/>
    <col min="1282" max="1282" width="41" style="89" customWidth="1"/>
    <col min="1283" max="1283" width="5.7109375" style="89" customWidth="1"/>
    <col min="1284" max="1284" width="11.85546875" style="89" customWidth="1"/>
    <col min="1285" max="1285" width="8.5703125" style="89" customWidth="1"/>
    <col min="1286" max="1286" width="14.85546875" style="89" customWidth="1"/>
    <col min="1287" max="1536" width="9.140625" style="89"/>
    <col min="1537" max="1537" width="3.5703125" style="89" customWidth="1"/>
    <col min="1538" max="1538" width="41" style="89" customWidth="1"/>
    <col min="1539" max="1539" width="5.7109375" style="89" customWidth="1"/>
    <col min="1540" max="1540" width="11.85546875" style="89" customWidth="1"/>
    <col min="1541" max="1541" width="8.5703125" style="89" customWidth="1"/>
    <col min="1542" max="1542" width="14.85546875" style="89" customWidth="1"/>
    <col min="1543" max="1792" width="9.140625" style="89"/>
    <col min="1793" max="1793" width="3.5703125" style="89" customWidth="1"/>
    <col min="1794" max="1794" width="41" style="89" customWidth="1"/>
    <col min="1795" max="1795" width="5.7109375" style="89" customWidth="1"/>
    <col min="1796" max="1796" width="11.85546875" style="89" customWidth="1"/>
    <col min="1797" max="1797" width="8.5703125" style="89" customWidth="1"/>
    <col min="1798" max="1798" width="14.85546875" style="89" customWidth="1"/>
    <col min="1799" max="2048" width="9.140625" style="89"/>
    <col min="2049" max="2049" width="3.5703125" style="89" customWidth="1"/>
    <col min="2050" max="2050" width="41" style="89" customWidth="1"/>
    <col min="2051" max="2051" width="5.7109375" style="89" customWidth="1"/>
    <col min="2052" max="2052" width="11.85546875" style="89" customWidth="1"/>
    <col min="2053" max="2053" width="8.5703125" style="89" customWidth="1"/>
    <col min="2054" max="2054" width="14.85546875" style="89" customWidth="1"/>
    <col min="2055" max="2304" width="9.140625" style="89"/>
    <col min="2305" max="2305" width="3.5703125" style="89" customWidth="1"/>
    <col min="2306" max="2306" width="41" style="89" customWidth="1"/>
    <col min="2307" max="2307" width="5.7109375" style="89" customWidth="1"/>
    <col min="2308" max="2308" width="11.85546875" style="89" customWidth="1"/>
    <col min="2309" max="2309" width="8.5703125" style="89" customWidth="1"/>
    <col min="2310" max="2310" width="14.85546875" style="89" customWidth="1"/>
    <col min="2311" max="2560" width="9.140625" style="89"/>
    <col min="2561" max="2561" width="3.5703125" style="89" customWidth="1"/>
    <col min="2562" max="2562" width="41" style="89" customWidth="1"/>
    <col min="2563" max="2563" width="5.7109375" style="89" customWidth="1"/>
    <col min="2564" max="2564" width="11.85546875" style="89" customWidth="1"/>
    <col min="2565" max="2565" width="8.5703125" style="89" customWidth="1"/>
    <col min="2566" max="2566" width="14.85546875" style="89" customWidth="1"/>
    <col min="2567" max="2816" width="9.140625" style="89"/>
    <col min="2817" max="2817" width="3.5703125" style="89" customWidth="1"/>
    <col min="2818" max="2818" width="41" style="89" customWidth="1"/>
    <col min="2819" max="2819" width="5.7109375" style="89" customWidth="1"/>
    <col min="2820" max="2820" width="11.85546875" style="89" customWidth="1"/>
    <col min="2821" max="2821" width="8.5703125" style="89" customWidth="1"/>
    <col min="2822" max="2822" width="14.85546875" style="89" customWidth="1"/>
    <col min="2823" max="3072" width="9.140625" style="89"/>
    <col min="3073" max="3073" width="3.5703125" style="89" customWidth="1"/>
    <col min="3074" max="3074" width="41" style="89" customWidth="1"/>
    <col min="3075" max="3075" width="5.7109375" style="89" customWidth="1"/>
    <col min="3076" max="3076" width="11.85546875" style="89" customWidth="1"/>
    <col min="3077" max="3077" width="8.5703125" style="89" customWidth="1"/>
    <col min="3078" max="3078" width="14.85546875" style="89" customWidth="1"/>
    <col min="3079" max="3328" width="9.140625" style="89"/>
    <col min="3329" max="3329" width="3.5703125" style="89" customWidth="1"/>
    <col min="3330" max="3330" width="41" style="89" customWidth="1"/>
    <col min="3331" max="3331" width="5.7109375" style="89" customWidth="1"/>
    <col min="3332" max="3332" width="11.85546875" style="89" customWidth="1"/>
    <col min="3333" max="3333" width="8.5703125" style="89" customWidth="1"/>
    <col min="3334" max="3334" width="14.85546875" style="89" customWidth="1"/>
    <col min="3335" max="3584" width="9.140625" style="89"/>
    <col min="3585" max="3585" width="3.5703125" style="89" customWidth="1"/>
    <col min="3586" max="3586" width="41" style="89" customWidth="1"/>
    <col min="3587" max="3587" width="5.7109375" style="89" customWidth="1"/>
    <col min="3588" max="3588" width="11.85546875" style="89" customWidth="1"/>
    <col min="3589" max="3589" width="8.5703125" style="89" customWidth="1"/>
    <col min="3590" max="3590" width="14.85546875" style="89" customWidth="1"/>
    <col min="3591" max="3840" width="9.140625" style="89"/>
    <col min="3841" max="3841" width="3.5703125" style="89" customWidth="1"/>
    <col min="3842" max="3842" width="41" style="89" customWidth="1"/>
    <col min="3843" max="3843" width="5.7109375" style="89" customWidth="1"/>
    <col min="3844" max="3844" width="11.85546875" style="89" customWidth="1"/>
    <col min="3845" max="3845" width="8.5703125" style="89" customWidth="1"/>
    <col min="3846" max="3846" width="14.85546875" style="89" customWidth="1"/>
    <col min="3847" max="4096" width="9.140625" style="89"/>
    <col min="4097" max="4097" width="3.5703125" style="89" customWidth="1"/>
    <col min="4098" max="4098" width="41" style="89" customWidth="1"/>
    <col min="4099" max="4099" width="5.7109375" style="89" customWidth="1"/>
    <col min="4100" max="4100" width="11.85546875" style="89" customWidth="1"/>
    <col min="4101" max="4101" width="8.5703125" style="89" customWidth="1"/>
    <col min="4102" max="4102" width="14.85546875" style="89" customWidth="1"/>
    <col min="4103" max="4352" width="9.140625" style="89"/>
    <col min="4353" max="4353" width="3.5703125" style="89" customWidth="1"/>
    <col min="4354" max="4354" width="41" style="89" customWidth="1"/>
    <col min="4355" max="4355" width="5.7109375" style="89" customWidth="1"/>
    <col min="4356" max="4356" width="11.85546875" style="89" customWidth="1"/>
    <col min="4357" max="4357" width="8.5703125" style="89" customWidth="1"/>
    <col min="4358" max="4358" width="14.85546875" style="89" customWidth="1"/>
    <col min="4359" max="4608" width="9.140625" style="89"/>
    <col min="4609" max="4609" width="3.5703125" style="89" customWidth="1"/>
    <col min="4610" max="4610" width="41" style="89" customWidth="1"/>
    <col min="4611" max="4611" width="5.7109375" style="89" customWidth="1"/>
    <col min="4612" max="4612" width="11.85546875" style="89" customWidth="1"/>
    <col min="4613" max="4613" width="8.5703125" style="89" customWidth="1"/>
    <col min="4614" max="4614" width="14.85546875" style="89" customWidth="1"/>
    <col min="4615" max="4864" width="9.140625" style="89"/>
    <col min="4865" max="4865" width="3.5703125" style="89" customWidth="1"/>
    <col min="4866" max="4866" width="41" style="89" customWidth="1"/>
    <col min="4867" max="4867" width="5.7109375" style="89" customWidth="1"/>
    <col min="4868" max="4868" width="11.85546875" style="89" customWidth="1"/>
    <col min="4869" max="4869" width="8.5703125" style="89" customWidth="1"/>
    <col min="4870" max="4870" width="14.85546875" style="89" customWidth="1"/>
    <col min="4871" max="5120" width="9.140625" style="89"/>
    <col min="5121" max="5121" width="3.5703125" style="89" customWidth="1"/>
    <col min="5122" max="5122" width="41" style="89" customWidth="1"/>
    <col min="5123" max="5123" width="5.7109375" style="89" customWidth="1"/>
    <col min="5124" max="5124" width="11.85546875" style="89" customWidth="1"/>
    <col min="5125" max="5125" width="8.5703125" style="89" customWidth="1"/>
    <col min="5126" max="5126" width="14.85546875" style="89" customWidth="1"/>
    <col min="5127" max="5376" width="9.140625" style="89"/>
    <col min="5377" max="5377" width="3.5703125" style="89" customWidth="1"/>
    <col min="5378" max="5378" width="41" style="89" customWidth="1"/>
    <col min="5379" max="5379" width="5.7109375" style="89" customWidth="1"/>
    <col min="5380" max="5380" width="11.85546875" style="89" customWidth="1"/>
    <col min="5381" max="5381" width="8.5703125" style="89" customWidth="1"/>
    <col min="5382" max="5382" width="14.85546875" style="89" customWidth="1"/>
    <col min="5383" max="5632" width="9.140625" style="89"/>
    <col min="5633" max="5633" width="3.5703125" style="89" customWidth="1"/>
    <col min="5634" max="5634" width="41" style="89" customWidth="1"/>
    <col min="5635" max="5635" width="5.7109375" style="89" customWidth="1"/>
    <col min="5636" max="5636" width="11.85546875" style="89" customWidth="1"/>
    <col min="5637" max="5637" width="8.5703125" style="89" customWidth="1"/>
    <col min="5638" max="5638" width="14.85546875" style="89" customWidth="1"/>
    <col min="5639" max="5888" width="9.140625" style="89"/>
    <col min="5889" max="5889" width="3.5703125" style="89" customWidth="1"/>
    <col min="5890" max="5890" width="41" style="89" customWidth="1"/>
    <col min="5891" max="5891" width="5.7109375" style="89" customWidth="1"/>
    <col min="5892" max="5892" width="11.85546875" style="89" customWidth="1"/>
    <col min="5893" max="5893" width="8.5703125" style="89" customWidth="1"/>
    <col min="5894" max="5894" width="14.85546875" style="89" customWidth="1"/>
    <col min="5895" max="6144" width="9.140625" style="89"/>
    <col min="6145" max="6145" width="3.5703125" style="89" customWidth="1"/>
    <col min="6146" max="6146" width="41" style="89" customWidth="1"/>
    <col min="6147" max="6147" width="5.7109375" style="89" customWidth="1"/>
    <col min="6148" max="6148" width="11.85546875" style="89" customWidth="1"/>
    <col min="6149" max="6149" width="8.5703125" style="89" customWidth="1"/>
    <col min="6150" max="6150" width="14.85546875" style="89" customWidth="1"/>
    <col min="6151" max="6400" width="9.140625" style="89"/>
    <col min="6401" max="6401" width="3.5703125" style="89" customWidth="1"/>
    <col min="6402" max="6402" width="41" style="89" customWidth="1"/>
    <col min="6403" max="6403" width="5.7109375" style="89" customWidth="1"/>
    <col min="6404" max="6404" width="11.85546875" style="89" customWidth="1"/>
    <col min="6405" max="6405" width="8.5703125" style="89" customWidth="1"/>
    <col min="6406" max="6406" width="14.85546875" style="89" customWidth="1"/>
    <col min="6407" max="6656" width="9.140625" style="89"/>
    <col min="6657" max="6657" width="3.5703125" style="89" customWidth="1"/>
    <col min="6658" max="6658" width="41" style="89" customWidth="1"/>
    <col min="6659" max="6659" width="5.7109375" style="89" customWidth="1"/>
    <col min="6660" max="6660" width="11.85546875" style="89" customWidth="1"/>
    <col min="6661" max="6661" width="8.5703125" style="89" customWidth="1"/>
    <col min="6662" max="6662" width="14.85546875" style="89" customWidth="1"/>
    <col min="6663" max="6912" width="9.140625" style="89"/>
    <col min="6913" max="6913" width="3.5703125" style="89" customWidth="1"/>
    <col min="6914" max="6914" width="41" style="89" customWidth="1"/>
    <col min="6915" max="6915" width="5.7109375" style="89" customWidth="1"/>
    <col min="6916" max="6916" width="11.85546875" style="89" customWidth="1"/>
    <col min="6917" max="6917" width="8.5703125" style="89" customWidth="1"/>
    <col min="6918" max="6918" width="14.85546875" style="89" customWidth="1"/>
    <col min="6919" max="7168" width="9.140625" style="89"/>
    <col min="7169" max="7169" width="3.5703125" style="89" customWidth="1"/>
    <col min="7170" max="7170" width="41" style="89" customWidth="1"/>
    <col min="7171" max="7171" width="5.7109375" style="89" customWidth="1"/>
    <col min="7172" max="7172" width="11.85546875" style="89" customWidth="1"/>
    <col min="7173" max="7173" width="8.5703125" style="89" customWidth="1"/>
    <col min="7174" max="7174" width="14.85546875" style="89" customWidth="1"/>
    <col min="7175" max="7424" width="9.140625" style="89"/>
    <col min="7425" max="7425" width="3.5703125" style="89" customWidth="1"/>
    <col min="7426" max="7426" width="41" style="89" customWidth="1"/>
    <col min="7427" max="7427" width="5.7109375" style="89" customWidth="1"/>
    <col min="7428" max="7428" width="11.85546875" style="89" customWidth="1"/>
    <col min="7429" max="7429" width="8.5703125" style="89" customWidth="1"/>
    <col min="7430" max="7430" width="14.85546875" style="89" customWidth="1"/>
    <col min="7431" max="7680" width="9.140625" style="89"/>
    <col min="7681" max="7681" width="3.5703125" style="89" customWidth="1"/>
    <col min="7682" max="7682" width="41" style="89" customWidth="1"/>
    <col min="7683" max="7683" width="5.7109375" style="89" customWidth="1"/>
    <col min="7684" max="7684" width="11.85546875" style="89" customWidth="1"/>
    <col min="7685" max="7685" width="8.5703125" style="89" customWidth="1"/>
    <col min="7686" max="7686" width="14.85546875" style="89" customWidth="1"/>
    <col min="7687" max="7936" width="9.140625" style="89"/>
    <col min="7937" max="7937" width="3.5703125" style="89" customWidth="1"/>
    <col min="7938" max="7938" width="41" style="89" customWidth="1"/>
    <col min="7939" max="7939" width="5.7109375" style="89" customWidth="1"/>
    <col min="7940" max="7940" width="11.85546875" style="89" customWidth="1"/>
    <col min="7941" max="7941" width="8.5703125" style="89" customWidth="1"/>
    <col min="7942" max="7942" width="14.85546875" style="89" customWidth="1"/>
    <col min="7943" max="8192" width="9.140625" style="89"/>
    <col min="8193" max="8193" width="3.5703125" style="89" customWidth="1"/>
    <col min="8194" max="8194" width="41" style="89" customWidth="1"/>
    <col min="8195" max="8195" width="5.7109375" style="89" customWidth="1"/>
    <col min="8196" max="8196" width="11.85546875" style="89" customWidth="1"/>
    <col min="8197" max="8197" width="8.5703125" style="89" customWidth="1"/>
    <col min="8198" max="8198" width="14.85546875" style="89" customWidth="1"/>
    <col min="8199" max="8448" width="9.140625" style="89"/>
    <col min="8449" max="8449" width="3.5703125" style="89" customWidth="1"/>
    <col min="8450" max="8450" width="41" style="89" customWidth="1"/>
    <col min="8451" max="8451" width="5.7109375" style="89" customWidth="1"/>
    <col min="8452" max="8452" width="11.85546875" style="89" customWidth="1"/>
    <col min="8453" max="8453" width="8.5703125" style="89" customWidth="1"/>
    <col min="8454" max="8454" width="14.85546875" style="89" customWidth="1"/>
    <col min="8455" max="8704" width="9.140625" style="89"/>
    <col min="8705" max="8705" width="3.5703125" style="89" customWidth="1"/>
    <col min="8706" max="8706" width="41" style="89" customWidth="1"/>
    <col min="8707" max="8707" width="5.7109375" style="89" customWidth="1"/>
    <col min="8708" max="8708" width="11.85546875" style="89" customWidth="1"/>
    <col min="8709" max="8709" width="8.5703125" style="89" customWidth="1"/>
    <col min="8710" max="8710" width="14.85546875" style="89" customWidth="1"/>
    <col min="8711" max="8960" width="9.140625" style="89"/>
    <col min="8961" max="8961" width="3.5703125" style="89" customWidth="1"/>
    <col min="8962" max="8962" width="41" style="89" customWidth="1"/>
    <col min="8963" max="8963" width="5.7109375" style="89" customWidth="1"/>
    <col min="8964" max="8964" width="11.85546875" style="89" customWidth="1"/>
    <col min="8965" max="8965" width="8.5703125" style="89" customWidth="1"/>
    <col min="8966" max="8966" width="14.85546875" style="89" customWidth="1"/>
    <col min="8967" max="9216" width="9.140625" style="89"/>
    <col min="9217" max="9217" width="3.5703125" style="89" customWidth="1"/>
    <col min="9218" max="9218" width="41" style="89" customWidth="1"/>
    <col min="9219" max="9219" width="5.7109375" style="89" customWidth="1"/>
    <col min="9220" max="9220" width="11.85546875" style="89" customWidth="1"/>
    <col min="9221" max="9221" width="8.5703125" style="89" customWidth="1"/>
    <col min="9222" max="9222" width="14.85546875" style="89" customWidth="1"/>
    <col min="9223" max="9472" width="9.140625" style="89"/>
    <col min="9473" max="9473" width="3.5703125" style="89" customWidth="1"/>
    <col min="9474" max="9474" width="41" style="89" customWidth="1"/>
    <col min="9475" max="9475" width="5.7109375" style="89" customWidth="1"/>
    <col min="9476" max="9476" width="11.85546875" style="89" customWidth="1"/>
    <col min="9477" max="9477" width="8.5703125" style="89" customWidth="1"/>
    <col min="9478" max="9478" width="14.85546875" style="89" customWidth="1"/>
    <col min="9479" max="9728" width="9.140625" style="89"/>
    <col min="9729" max="9729" width="3.5703125" style="89" customWidth="1"/>
    <col min="9730" max="9730" width="41" style="89" customWidth="1"/>
    <col min="9731" max="9731" width="5.7109375" style="89" customWidth="1"/>
    <col min="9732" max="9732" width="11.85546875" style="89" customWidth="1"/>
    <col min="9733" max="9733" width="8.5703125" style="89" customWidth="1"/>
    <col min="9734" max="9734" width="14.85546875" style="89" customWidth="1"/>
    <col min="9735" max="9984" width="9.140625" style="89"/>
    <col min="9985" max="9985" width="3.5703125" style="89" customWidth="1"/>
    <col min="9986" max="9986" width="41" style="89" customWidth="1"/>
    <col min="9987" max="9987" width="5.7109375" style="89" customWidth="1"/>
    <col min="9988" max="9988" width="11.85546875" style="89" customWidth="1"/>
    <col min="9989" max="9989" width="8.5703125" style="89" customWidth="1"/>
    <col min="9990" max="9990" width="14.85546875" style="89" customWidth="1"/>
    <col min="9991" max="10240" width="9.140625" style="89"/>
    <col min="10241" max="10241" width="3.5703125" style="89" customWidth="1"/>
    <col min="10242" max="10242" width="41" style="89" customWidth="1"/>
    <col min="10243" max="10243" width="5.7109375" style="89" customWidth="1"/>
    <col min="10244" max="10244" width="11.85546875" style="89" customWidth="1"/>
    <col min="10245" max="10245" width="8.5703125" style="89" customWidth="1"/>
    <col min="10246" max="10246" width="14.85546875" style="89" customWidth="1"/>
    <col min="10247" max="10496" width="9.140625" style="89"/>
    <col min="10497" max="10497" width="3.5703125" style="89" customWidth="1"/>
    <col min="10498" max="10498" width="41" style="89" customWidth="1"/>
    <col min="10499" max="10499" width="5.7109375" style="89" customWidth="1"/>
    <col min="10500" max="10500" width="11.85546875" style="89" customWidth="1"/>
    <col min="10501" max="10501" width="8.5703125" style="89" customWidth="1"/>
    <col min="10502" max="10502" width="14.85546875" style="89" customWidth="1"/>
    <col min="10503" max="10752" width="9.140625" style="89"/>
    <col min="10753" max="10753" width="3.5703125" style="89" customWidth="1"/>
    <col min="10754" max="10754" width="41" style="89" customWidth="1"/>
    <col min="10755" max="10755" width="5.7109375" style="89" customWidth="1"/>
    <col min="10756" max="10756" width="11.85546875" style="89" customWidth="1"/>
    <col min="10757" max="10757" width="8.5703125" style="89" customWidth="1"/>
    <col min="10758" max="10758" width="14.85546875" style="89" customWidth="1"/>
    <col min="10759" max="11008" width="9.140625" style="89"/>
    <col min="11009" max="11009" width="3.5703125" style="89" customWidth="1"/>
    <col min="11010" max="11010" width="41" style="89" customWidth="1"/>
    <col min="11011" max="11011" width="5.7109375" style="89" customWidth="1"/>
    <col min="11012" max="11012" width="11.85546875" style="89" customWidth="1"/>
    <col min="11013" max="11013" width="8.5703125" style="89" customWidth="1"/>
    <col min="11014" max="11014" width="14.85546875" style="89" customWidth="1"/>
    <col min="11015" max="11264" width="9.140625" style="89"/>
    <col min="11265" max="11265" width="3.5703125" style="89" customWidth="1"/>
    <col min="11266" max="11266" width="41" style="89" customWidth="1"/>
    <col min="11267" max="11267" width="5.7109375" style="89" customWidth="1"/>
    <col min="11268" max="11268" width="11.85546875" style="89" customWidth="1"/>
    <col min="11269" max="11269" width="8.5703125" style="89" customWidth="1"/>
    <col min="11270" max="11270" width="14.85546875" style="89" customWidth="1"/>
    <col min="11271" max="11520" width="9.140625" style="89"/>
    <col min="11521" max="11521" width="3.5703125" style="89" customWidth="1"/>
    <col min="11522" max="11522" width="41" style="89" customWidth="1"/>
    <col min="11523" max="11523" width="5.7109375" style="89" customWidth="1"/>
    <col min="11524" max="11524" width="11.85546875" style="89" customWidth="1"/>
    <col min="11525" max="11525" width="8.5703125" style="89" customWidth="1"/>
    <col min="11526" max="11526" width="14.85546875" style="89" customWidth="1"/>
    <col min="11527" max="11776" width="9.140625" style="89"/>
    <col min="11777" max="11777" width="3.5703125" style="89" customWidth="1"/>
    <col min="11778" max="11778" width="41" style="89" customWidth="1"/>
    <col min="11779" max="11779" width="5.7109375" style="89" customWidth="1"/>
    <col min="11780" max="11780" width="11.85546875" style="89" customWidth="1"/>
    <col min="11781" max="11781" width="8.5703125" style="89" customWidth="1"/>
    <col min="11782" max="11782" width="14.85546875" style="89" customWidth="1"/>
    <col min="11783" max="12032" width="9.140625" style="89"/>
    <col min="12033" max="12033" width="3.5703125" style="89" customWidth="1"/>
    <col min="12034" max="12034" width="41" style="89" customWidth="1"/>
    <col min="12035" max="12035" width="5.7109375" style="89" customWidth="1"/>
    <col min="12036" max="12036" width="11.85546875" style="89" customWidth="1"/>
    <col min="12037" max="12037" width="8.5703125" style="89" customWidth="1"/>
    <col min="12038" max="12038" width="14.85546875" style="89" customWidth="1"/>
    <col min="12039" max="12288" width="9.140625" style="89"/>
    <col min="12289" max="12289" width="3.5703125" style="89" customWidth="1"/>
    <col min="12290" max="12290" width="41" style="89" customWidth="1"/>
    <col min="12291" max="12291" width="5.7109375" style="89" customWidth="1"/>
    <col min="12292" max="12292" width="11.85546875" style="89" customWidth="1"/>
    <col min="12293" max="12293" width="8.5703125" style="89" customWidth="1"/>
    <col min="12294" max="12294" width="14.85546875" style="89" customWidth="1"/>
    <col min="12295" max="12544" width="9.140625" style="89"/>
    <col min="12545" max="12545" width="3.5703125" style="89" customWidth="1"/>
    <col min="12546" max="12546" width="41" style="89" customWidth="1"/>
    <col min="12547" max="12547" width="5.7109375" style="89" customWidth="1"/>
    <col min="12548" max="12548" width="11.85546875" style="89" customWidth="1"/>
    <col min="12549" max="12549" width="8.5703125" style="89" customWidth="1"/>
    <col min="12550" max="12550" width="14.85546875" style="89" customWidth="1"/>
    <col min="12551" max="12800" width="9.140625" style="89"/>
    <col min="12801" max="12801" width="3.5703125" style="89" customWidth="1"/>
    <col min="12802" max="12802" width="41" style="89" customWidth="1"/>
    <col min="12803" max="12803" width="5.7109375" style="89" customWidth="1"/>
    <col min="12804" max="12804" width="11.85546875" style="89" customWidth="1"/>
    <col min="12805" max="12805" width="8.5703125" style="89" customWidth="1"/>
    <col min="12806" max="12806" width="14.85546875" style="89" customWidth="1"/>
    <col min="12807" max="13056" width="9.140625" style="89"/>
    <col min="13057" max="13057" width="3.5703125" style="89" customWidth="1"/>
    <col min="13058" max="13058" width="41" style="89" customWidth="1"/>
    <col min="13059" max="13059" width="5.7109375" style="89" customWidth="1"/>
    <col min="13060" max="13060" width="11.85546875" style="89" customWidth="1"/>
    <col min="13061" max="13061" width="8.5703125" style="89" customWidth="1"/>
    <col min="13062" max="13062" width="14.85546875" style="89" customWidth="1"/>
    <col min="13063" max="13312" width="9.140625" style="89"/>
    <col min="13313" max="13313" width="3.5703125" style="89" customWidth="1"/>
    <col min="13314" max="13314" width="41" style="89" customWidth="1"/>
    <col min="13315" max="13315" width="5.7109375" style="89" customWidth="1"/>
    <col min="13316" max="13316" width="11.85546875" style="89" customWidth="1"/>
    <col min="13317" max="13317" width="8.5703125" style="89" customWidth="1"/>
    <col min="13318" max="13318" width="14.85546875" style="89" customWidth="1"/>
    <col min="13319" max="13568" width="9.140625" style="89"/>
    <col min="13569" max="13569" width="3.5703125" style="89" customWidth="1"/>
    <col min="13570" max="13570" width="41" style="89" customWidth="1"/>
    <col min="13571" max="13571" width="5.7109375" style="89" customWidth="1"/>
    <col min="13572" max="13572" width="11.85546875" style="89" customWidth="1"/>
    <col min="13573" max="13573" width="8.5703125" style="89" customWidth="1"/>
    <col min="13574" max="13574" width="14.85546875" style="89" customWidth="1"/>
    <col min="13575" max="13824" width="9.140625" style="89"/>
    <col min="13825" max="13825" width="3.5703125" style="89" customWidth="1"/>
    <col min="13826" max="13826" width="41" style="89" customWidth="1"/>
    <col min="13827" max="13827" width="5.7109375" style="89" customWidth="1"/>
    <col min="13828" max="13828" width="11.85546875" style="89" customWidth="1"/>
    <col min="13829" max="13829" width="8.5703125" style="89" customWidth="1"/>
    <col min="13830" max="13830" width="14.85546875" style="89" customWidth="1"/>
    <col min="13831" max="14080" width="9.140625" style="89"/>
    <col min="14081" max="14081" width="3.5703125" style="89" customWidth="1"/>
    <col min="14082" max="14082" width="41" style="89" customWidth="1"/>
    <col min="14083" max="14083" width="5.7109375" style="89" customWidth="1"/>
    <col min="14084" max="14084" width="11.85546875" style="89" customWidth="1"/>
    <col min="14085" max="14085" width="8.5703125" style="89" customWidth="1"/>
    <col min="14086" max="14086" width="14.85546875" style="89" customWidth="1"/>
    <col min="14087" max="14336" width="9.140625" style="89"/>
    <col min="14337" max="14337" width="3.5703125" style="89" customWidth="1"/>
    <col min="14338" max="14338" width="41" style="89" customWidth="1"/>
    <col min="14339" max="14339" width="5.7109375" style="89" customWidth="1"/>
    <col min="14340" max="14340" width="11.85546875" style="89" customWidth="1"/>
    <col min="14341" max="14341" width="8.5703125" style="89" customWidth="1"/>
    <col min="14342" max="14342" width="14.85546875" style="89" customWidth="1"/>
    <col min="14343" max="14592" width="9.140625" style="89"/>
    <col min="14593" max="14593" width="3.5703125" style="89" customWidth="1"/>
    <col min="14594" max="14594" width="41" style="89" customWidth="1"/>
    <col min="14595" max="14595" width="5.7109375" style="89" customWidth="1"/>
    <col min="14596" max="14596" width="11.85546875" style="89" customWidth="1"/>
    <col min="14597" max="14597" width="8.5703125" style="89" customWidth="1"/>
    <col min="14598" max="14598" width="14.85546875" style="89" customWidth="1"/>
    <col min="14599" max="14848" width="9.140625" style="89"/>
    <col min="14849" max="14849" width="3.5703125" style="89" customWidth="1"/>
    <col min="14850" max="14850" width="41" style="89" customWidth="1"/>
    <col min="14851" max="14851" width="5.7109375" style="89" customWidth="1"/>
    <col min="14852" max="14852" width="11.85546875" style="89" customWidth="1"/>
    <col min="14853" max="14853" width="8.5703125" style="89" customWidth="1"/>
    <col min="14854" max="14854" width="14.85546875" style="89" customWidth="1"/>
    <col min="14855" max="15104" width="9.140625" style="89"/>
    <col min="15105" max="15105" width="3.5703125" style="89" customWidth="1"/>
    <col min="15106" max="15106" width="41" style="89" customWidth="1"/>
    <col min="15107" max="15107" width="5.7109375" style="89" customWidth="1"/>
    <col min="15108" max="15108" width="11.85546875" style="89" customWidth="1"/>
    <col min="15109" max="15109" width="8.5703125" style="89" customWidth="1"/>
    <col min="15110" max="15110" width="14.85546875" style="89" customWidth="1"/>
    <col min="15111" max="15360" width="9.140625" style="89"/>
    <col min="15361" max="15361" width="3.5703125" style="89" customWidth="1"/>
    <col min="15362" max="15362" width="41" style="89" customWidth="1"/>
    <col min="15363" max="15363" width="5.7109375" style="89" customWidth="1"/>
    <col min="15364" max="15364" width="11.85546875" style="89" customWidth="1"/>
    <col min="15365" max="15365" width="8.5703125" style="89" customWidth="1"/>
    <col min="15366" max="15366" width="14.85546875" style="89" customWidth="1"/>
    <col min="15367" max="15616" width="9.140625" style="89"/>
    <col min="15617" max="15617" width="3.5703125" style="89" customWidth="1"/>
    <col min="15618" max="15618" width="41" style="89" customWidth="1"/>
    <col min="15619" max="15619" width="5.7109375" style="89" customWidth="1"/>
    <col min="15620" max="15620" width="11.85546875" style="89" customWidth="1"/>
    <col min="15621" max="15621" width="8.5703125" style="89" customWidth="1"/>
    <col min="15622" max="15622" width="14.85546875" style="89" customWidth="1"/>
    <col min="15623" max="15872" width="9.140625" style="89"/>
    <col min="15873" max="15873" width="3.5703125" style="89" customWidth="1"/>
    <col min="15874" max="15874" width="41" style="89" customWidth="1"/>
    <col min="15875" max="15875" width="5.7109375" style="89" customWidth="1"/>
    <col min="15876" max="15876" width="11.85546875" style="89" customWidth="1"/>
    <col min="15877" max="15877" width="8.5703125" style="89" customWidth="1"/>
    <col min="15878" max="15878" width="14.85546875" style="89" customWidth="1"/>
    <col min="15879" max="16128" width="9.140625" style="89"/>
    <col min="16129" max="16129" width="3.5703125" style="89" customWidth="1"/>
    <col min="16130" max="16130" width="41" style="89" customWidth="1"/>
    <col min="16131" max="16131" width="5.7109375" style="89" customWidth="1"/>
    <col min="16132" max="16132" width="11.85546875" style="89" customWidth="1"/>
    <col min="16133" max="16133" width="8.5703125" style="89" customWidth="1"/>
    <col min="16134" max="16134" width="14.85546875" style="89" customWidth="1"/>
    <col min="16135" max="16384" width="9.140625" style="89"/>
  </cols>
  <sheetData>
    <row r="2" spans="1:6">
      <c r="A2" s="1"/>
      <c r="B2" s="1"/>
      <c r="C2" s="1"/>
      <c r="D2" s="2"/>
      <c r="E2" s="1"/>
    </row>
    <row r="3" spans="1:6">
      <c r="B3" s="3"/>
      <c r="C3" s="90"/>
      <c r="E3" s="90"/>
    </row>
    <row r="4" spans="1:6">
      <c r="A4" s="3"/>
      <c r="B4" s="61" t="s">
        <v>0</v>
      </c>
      <c r="C4" s="1"/>
      <c r="D4" s="2"/>
      <c r="E4" s="1"/>
      <c r="F4" s="28"/>
    </row>
    <row r="5" spans="1:6">
      <c r="A5" s="1" t="s">
        <v>1</v>
      </c>
      <c r="B5" s="2"/>
      <c r="C5" s="1"/>
      <c r="D5" s="2"/>
      <c r="E5" s="92"/>
      <c r="F5" s="28"/>
    </row>
    <row r="6" spans="1:6" ht="51.75" customHeight="1">
      <c r="A6" s="207" t="s">
        <v>2</v>
      </c>
      <c r="B6" s="207"/>
      <c r="C6" s="207"/>
      <c r="D6" s="207"/>
      <c r="E6" s="207"/>
      <c r="F6" s="207"/>
    </row>
    <row r="7" spans="1:6">
      <c r="A7" s="54" t="s">
        <v>429</v>
      </c>
      <c r="B7" s="54" t="s">
        <v>3</v>
      </c>
      <c r="C7" s="54" t="s">
        <v>4</v>
      </c>
      <c r="D7" s="93" t="s">
        <v>5</v>
      </c>
      <c r="E7" s="54" t="s">
        <v>6</v>
      </c>
      <c r="F7" s="54" t="s">
        <v>7</v>
      </c>
    </row>
    <row r="8" spans="1:6" s="95" customFormat="1">
      <c r="A8" s="94">
        <v>1</v>
      </c>
      <c r="B8" s="94">
        <v>2</v>
      </c>
      <c r="C8" s="94">
        <v>3</v>
      </c>
      <c r="D8" s="94">
        <v>4</v>
      </c>
      <c r="E8" s="94">
        <v>5</v>
      </c>
      <c r="F8" s="94">
        <v>6</v>
      </c>
    </row>
    <row r="9" spans="1:6">
      <c r="A9" s="96" t="s">
        <v>8</v>
      </c>
      <c r="B9" s="96"/>
      <c r="C9" s="96"/>
      <c r="D9" s="97"/>
      <c r="E9" s="96"/>
      <c r="F9" s="98"/>
    </row>
    <row r="10" spans="1:6">
      <c r="A10" s="48">
        <v>1</v>
      </c>
      <c r="B10" s="48" t="s">
        <v>9</v>
      </c>
      <c r="C10" s="63" t="s">
        <v>10</v>
      </c>
      <c r="D10" s="99">
        <v>20</v>
      </c>
      <c r="E10" s="49">
        <v>0</v>
      </c>
      <c r="F10" s="100">
        <f>D10*E10</f>
        <v>0</v>
      </c>
    </row>
    <row r="11" spans="1:6">
      <c r="A11" s="48">
        <v>2</v>
      </c>
      <c r="B11" s="48" t="s">
        <v>11</v>
      </c>
      <c r="C11" s="63" t="s">
        <v>12</v>
      </c>
      <c r="D11" s="99">
        <v>2</v>
      </c>
      <c r="E11" s="49">
        <v>0</v>
      </c>
      <c r="F11" s="100">
        <f t="shared" ref="F11:F13" si="0">D11*E11</f>
        <v>0</v>
      </c>
    </row>
    <row r="12" spans="1:6">
      <c r="A12" s="48">
        <v>3</v>
      </c>
      <c r="B12" s="48" t="s">
        <v>13</v>
      </c>
      <c r="C12" s="63" t="s">
        <v>10</v>
      </c>
      <c r="D12" s="99">
        <v>5</v>
      </c>
      <c r="E12" s="49">
        <v>0</v>
      </c>
      <c r="F12" s="100">
        <f t="shared" si="0"/>
        <v>0</v>
      </c>
    </row>
    <row r="13" spans="1:6">
      <c r="A13" s="48">
        <v>4</v>
      </c>
      <c r="B13" s="101" t="s">
        <v>14</v>
      </c>
      <c r="C13" s="63" t="s">
        <v>10</v>
      </c>
      <c r="D13" s="99">
        <v>20</v>
      </c>
      <c r="E13" s="49">
        <v>0</v>
      </c>
      <c r="F13" s="100">
        <f t="shared" si="0"/>
        <v>0</v>
      </c>
    </row>
    <row r="14" spans="1:6">
      <c r="A14" s="96" t="s">
        <v>15</v>
      </c>
      <c r="B14" s="96"/>
      <c r="C14" s="96"/>
      <c r="D14" s="102"/>
      <c r="E14" s="96"/>
      <c r="F14" s="97"/>
    </row>
    <row r="15" spans="1:6">
      <c r="A15" s="96" t="s">
        <v>16</v>
      </c>
      <c r="B15" s="96" t="s">
        <v>17</v>
      </c>
      <c r="C15" s="96"/>
      <c r="D15" s="102"/>
      <c r="E15" s="96"/>
      <c r="F15" s="103"/>
    </row>
    <row r="16" spans="1:6">
      <c r="A16" s="48">
        <v>1</v>
      </c>
      <c r="B16" s="48" t="s">
        <v>18</v>
      </c>
      <c r="C16" s="63" t="s">
        <v>19</v>
      </c>
      <c r="D16" s="104">
        <v>28.7</v>
      </c>
      <c r="E16" s="49">
        <v>0</v>
      </c>
      <c r="F16" s="100">
        <f t="shared" ref="F16:F22" si="1">D16*E16</f>
        <v>0</v>
      </c>
    </row>
    <row r="17" spans="1:6">
      <c r="A17" s="48">
        <v>2</v>
      </c>
      <c r="B17" s="48" t="s">
        <v>20</v>
      </c>
      <c r="C17" s="63" t="s">
        <v>19</v>
      </c>
      <c r="D17" s="104">
        <v>56</v>
      </c>
      <c r="E17" s="49">
        <v>0</v>
      </c>
      <c r="F17" s="100">
        <f t="shared" si="1"/>
        <v>0</v>
      </c>
    </row>
    <row r="18" spans="1:6" hidden="1">
      <c r="A18" s="48"/>
      <c r="B18" s="48"/>
      <c r="C18" s="63"/>
      <c r="D18" s="104"/>
      <c r="E18" s="49">
        <v>0</v>
      </c>
      <c r="F18" s="100">
        <f t="shared" si="1"/>
        <v>0</v>
      </c>
    </row>
    <row r="19" spans="1:6" hidden="1">
      <c r="A19" s="48"/>
      <c r="B19" s="48"/>
      <c r="C19" s="63"/>
      <c r="D19" s="104"/>
      <c r="E19" s="49">
        <v>0</v>
      </c>
      <c r="F19" s="100">
        <f t="shared" si="1"/>
        <v>0</v>
      </c>
    </row>
    <row r="20" spans="1:6">
      <c r="A20" s="48">
        <v>3</v>
      </c>
      <c r="B20" s="48" t="s">
        <v>21</v>
      </c>
      <c r="C20" s="63" t="s">
        <v>12</v>
      </c>
      <c r="D20" s="104">
        <v>2</v>
      </c>
      <c r="E20" s="49">
        <v>0</v>
      </c>
      <c r="F20" s="100">
        <f t="shared" si="1"/>
        <v>0</v>
      </c>
    </row>
    <row r="21" spans="1:6">
      <c r="A21" s="48">
        <v>4</v>
      </c>
      <c r="B21" s="48" t="s">
        <v>22</v>
      </c>
      <c r="C21" s="63" t="s">
        <v>12</v>
      </c>
      <c r="D21" s="104">
        <v>2</v>
      </c>
      <c r="E21" s="49">
        <v>0</v>
      </c>
      <c r="F21" s="100">
        <f t="shared" si="1"/>
        <v>0</v>
      </c>
    </row>
    <row r="22" spans="1:6">
      <c r="A22" s="48">
        <v>5</v>
      </c>
      <c r="B22" s="48" t="s">
        <v>23</v>
      </c>
      <c r="C22" s="63" t="s">
        <v>12</v>
      </c>
      <c r="D22" s="104">
        <v>2</v>
      </c>
      <c r="E22" s="49">
        <v>0</v>
      </c>
      <c r="F22" s="100">
        <f t="shared" si="1"/>
        <v>0</v>
      </c>
    </row>
    <row r="23" spans="1:6" hidden="1">
      <c r="A23" s="48"/>
      <c r="B23" s="48"/>
      <c r="C23" s="63"/>
      <c r="D23" s="104"/>
      <c r="E23" s="48"/>
      <c r="F23" s="105"/>
    </row>
    <row r="24" spans="1:6" hidden="1">
      <c r="A24" s="48"/>
      <c r="B24" s="48"/>
      <c r="C24" s="63"/>
      <c r="D24" s="104"/>
      <c r="E24" s="48"/>
      <c r="F24" s="105"/>
    </row>
    <row r="25" spans="1:6" hidden="1">
      <c r="A25" s="48"/>
      <c r="B25" s="48"/>
      <c r="C25" s="63"/>
      <c r="D25" s="104"/>
      <c r="E25" s="48"/>
      <c r="F25" s="105"/>
    </row>
    <row r="26" spans="1:6" hidden="1">
      <c r="A26" s="48"/>
      <c r="B26" s="48"/>
      <c r="C26" s="63"/>
      <c r="D26" s="104"/>
      <c r="E26" s="48"/>
      <c r="F26" s="105"/>
    </row>
    <row r="27" spans="1:6" hidden="1">
      <c r="A27" s="48"/>
      <c r="B27" s="48"/>
      <c r="C27" s="63"/>
      <c r="D27" s="104"/>
      <c r="E27" s="48"/>
      <c r="F27" s="105"/>
    </row>
    <row r="28" spans="1:6" hidden="1">
      <c r="A28" s="48"/>
      <c r="B28" s="48"/>
      <c r="C28" s="63"/>
      <c r="D28" s="104"/>
      <c r="E28" s="48"/>
      <c r="F28" s="105"/>
    </row>
    <row r="29" spans="1:6" hidden="1">
      <c r="A29" s="48"/>
      <c r="B29" s="48"/>
      <c r="C29" s="63"/>
      <c r="D29" s="104"/>
      <c r="E29" s="48"/>
      <c r="F29" s="105"/>
    </row>
    <row r="30" spans="1:6" hidden="1">
      <c r="A30" s="48"/>
      <c r="B30" s="48"/>
      <c r="C30" s="63"/>
      <c r="D30" s="104"/>
      <c r="E30" s="48"/>
      <c r="F30" s="105"/>
    </row>
    <row r="31" spans="1:6" hidden="1">
      <c r="A31" s="48"/>
      <c r="B31" s="48"/>
      <c r="C31" s="63"/>
      <c r="D31" s="104"/>
      <c r="E31" s="48"/>
      <c r="F31" s="105"/>
    </row>
    <row r="32" spans="1:6" hidden="1">
      <c r="A32" s="48"/>
      <c r="B32" s="48"/>
      <c r="C32" s="63"/>
      <c r="D32" s="104"/>
      <c r="E32" s="48"/>
      <c r="F32" s="105"/>
    </row>
    <row r="33" spans="1:6">
      <c r="A33" s="106" t="s">
        <v>24</v>
      </c>
      <c r="B33" s="60" t="s">
        <v>25</v>
      </c>
      <c r="C33" s="60"/>
      <c r="D33" s="107"/>
      <c r="E33" s="60"/>
      <c r="F33" s="108"/>
    </row>
    <row r="34" spans="1:6">
      <c r="A34" s="48">
        <v>1</v>
      </c>
      <c r="B34" s="48" t="s">
        <v>26</v>
      </c>
      <c r="C34" s="63" t="s">
        <v>19</v>
      </c>
      <c r="D34" s="104">
        <v>28.7</v>
      </c>
      <c r="E34" s="49">
        <v>0</v>
      </c>
      <c r="F34" s="100">
        <f t="shared" ref="F34:F41" si="2">D34*E34</f>
        <v>0</v>
      </c>
    </row>
    <row r="35" spans="1:6">
      <c r="A35" s="48">
        <v>2</v>
      </c>
      <c r="B35" s="48" t="s">
        <v>27</v>
      </c>
      <c r="C35" s="63" t="s">
        <v>19</v>
      </c>
      <c r="D35" s="104">
        <v>12.8</v>
      </c>
      <c r="E35" s="49">
        <v>0</v>
      </c>
      <c r="F35" s="100">
        <f t="shared" si="2"/>
        <v>0</v>
      </c>
    </row>
    <row r="36" spans="1:6" hidden="1">
      <c r="A36" s="48"/>
      <c r="B36" s="48"/>
      <c r="C36" s="63"/>
      <c r="D36" s="104"/>
      <c r="E36" s="49">
        <v>0</v>
      </c>
      <c r="F36" s="100">
        <f t="shared" si="2"/>
        <v>0</v>
      </c>
    </row>
    <row r="37" spans="1:6">
      <c r="A37" s="48">
        <v>3</v>
      </c>
      <c r="B37" s="48" t="s">
        <v>28</v>
      </c>
      <c r="C37" s="63" t="s">
        <v>19</v>
      </c>
      <c r="D37" s="104">
        <v>12</v>
      </c>
      <c r="E37" s="49">
        <v>0</v>
      </c>
      <c r="F37" s="100">
        <f t="shared" si="2"/>
        <v>0</v>
      </c>
    </row>
    <row r="38" spans="1:6">
      <c r="A38" s="48">
        <v>4</v>
      </c>
      <c r="B38" s="48" t="s">
        <v>29</v>
      </c>
      <c r="C38" s="63" t="s">
        <v>19</v>
      </c>
      <c r="D38" s="104">
        <v>30</v>
      </c>
      <c r="E38" s="49">
        <v>0</v>
      </c>
      <c r="F38" s="100">
        <f t="shared" si="2"/>
        <v>0</v>
      </c>
    </row>
    <row r="39" spans="1:6" ht="0.75" hidden="1" customHeight="1">
      <c r="A39" s="48"/>
      <c r="B39" s="48"/>
      <c r="C39" s="63"/>
      <c r="D39" s="104"/>
      <c r="E39" s="49">
        <v>0</v>
      </c>
      <c r="F39" s="100">
        <f t="shared" si="2"/>
        <v>0</v>
      </c>
    </row>
    <row r="40" spans="1:6">
      <c r="A40" s="48">
        <v>5</v>
      </c>
      <c r="B40" s="48" t="s">
        <v>30</v>
      </c>
      <c r="C40" s="63" t="s">
        <v>12</v>
      </c>
      <c r="D40" s="104">
        <v>6</v>
      </c>
      <c r="E40" s="49">
        <v>0</v>
      </c>
      <c r="F40" s="100">
        <f t="shared" si="2"/>
        <v>0</v>
      </c>
    </row>
    <row r="41" spans="1:6">
      <c r="A41" s="48">
        <v>6</v>
      </c>
      <c r="B41" s="48" t="s">
        <v>31</v>
      </c>
      <c r="C41" s="63" t="s">
        <v>12</v>
      </c>
      <c r="D41" s="104">
        <v>5</v>
      </c>
      <c r="E41" s="49">
        <v>0</v>
      </c>
      <c r="F41" s="100">
        <f t="shared" si="2"/>
        <v>0</v>
      </c>
    </row>
    <row r="42" spans="1:6" hidden="1">
      <c r="A42" s="48"/>
      <c r="B42" s="48"/>
      <c r="C42" s="63"/>
      <c r="D42" s="99"/>
      <c r="E42" s="48"/>
      <c r="F42" s="105"/>
    </row>
    <row r="43" spans="1:6" hidden="1">
      <c r="A43" s="48"/>
      <c r="B43" s="48"/>
      <c r="C43" s="63"/>
      <c r="D43" s="99"/>
      <c r="E43" s="48"/>
      <c r="F43" s="105"/>
    </row>
    <row r="44" spans="1:6" hidden="1">
      <c r="A44" s="48"/>
      <c r="B44" s="48"/>
      <c r="C44" s="63"/>
      <c r="D44" s="109"/>
      <c r="E44" s="48"/>
      <c r="F44" s="105"/>
    </row>
    <row r="45" spans="1:6" hidden="1">
      <c r="A45" s="48"/>
      <c r="B45" s="48"/>
      <c r="C45" s="63"/>
      <c r="D45" s="109"/>
      <c r="E45" s="110"/>
      <c r="F45" s="105"/>
    </row>
    <row r="46" spans="1:6" hidden="1">
      <c r="A46" s="48"/>
      <c r="B46" s="44"/>
      <c r="C46" s="63"/>
      <c r="D46" s="109"/>
      <c r="E46" s="110"/>
      <c r="F46" s="105"/>
    </row>
    <row r="47" spans="1:6" hidden="1">
      <c r="A47" s="48"/>
      <c r="B47" s="48"/>
      <c r="C47" s="63"/>
      <c r="D47" s="109"/>
      <c r="E47" s="110"/>
      <c r="F47" s="105"/>
    </row>
    <row r="48" spans="1:6" hidden="1">
      <c r="A48" s="48"/>
      <c r="B48" s="48"/>
      <c r="C48" s="63"/>
      <c r="D48" s="109"/>
      <c r="E48" s="110"/>
      <c r="F48" s="105"/>
    </row>
    <row r="49" spans="1:6" hidden="1">
      <c r="A49" s="48"/>
      <c r="B49" s="48"/>
      <c r="C49" s="63"/>
      <c r="D49" s="109"/>
      <c r="E49" s="110"/>
      <c r="F49" s="105"/>
    </row>
    <row r="50" spans="1:6" hidden="1">
      <c r="A50" s="52"/>
      <c r="B50" s="60"/>
      <c r="C50" s="60"/>
      <c r="D50" s="111"/>
      <c r="E50" s="60"/>
      <c r="F50" s="106"/>
    </row>
    <row r="51" spans="1:6" hidden="1">
      <c r="A51" s="48"/>
      <c r="B51" s="48"/>
      <c r="C51" s="63"/>
      <c r="D51" s="109"/>
      <c r="E51" s="48"/>
      <c r="F51" s="110"/>
    </row>
    <row r="52" spans="1:6" hidden="1">
      <c r="A52" s="48"/>
      <c r="B52" s="48"/>
      <c r="C52" s="63"/>
      <c r="D52" s="109"/>
      <c r="E52" s="48"/>
      <c r="F52" s="110"/>
    </row>
    <row r="53" spans="1:6" hidden="1">
      <c r="A53" s="48"/>
      <c r="B53" s="48"/>
      <c r="C53" s="63"/>
      <c r="D53" s="109"/>
      <c r="E53" s="48"/>
      <c r="F53" s="110"/>
    </row>
    <row r="54" spans="1:6" hidden="1">
      <c r="A54" s="48"/>
      <c r="B54" s="48"/>
      <c r="C54" s="63"/>
      <c r="D54" s="109"/>
      <c r="E54" s="48"/>
      <c r="F54" s="110"/>
    </row>
    <row r="55" spans="1:6" hidden="1">
      <c r="A55" s="48"/>
      <c r="B55" s="48"/>
      <c r="C55" s="63"/>
      <c r="D55" s="109"/>
      <c r="E55" s="48"/>
      <c r="F55" s="110"/>
    </row>
    <row r="56" spans="1:6" hidden="1">
      <c r="A56" s="48"/>
      <c r="B56" s="48"/>
      <c r="C56" s="63"/>
      <c r="D56" s="109"/>
      <c r="E56" s="48"/>
      <c r="F56" s="110"/>
    </row>
    <row r="57" spans="1:6" hidden="1">
      <c r="A57" s="48"/>
      <c r="B57" s="48"/>
      <c r="C57" s="63"/>
      <c r="D57" s="109"/>
      <c r="E57" s="48"/>
      <c r="F57" s="110"/>
    </row>
    <row r="58" spans="1:6" hidden="1">
      <c r="A58" s="48"/>
      <c r="B58" s="48"/>
      <c r="C58" s="63"/>
      <c r="D58" s="109"/>
      <c r="E58" s="48"/>
      <c r="F58" s="110"/>
    </row>
    <row r="59" spans="1:6" hidden="1">
      <c r="A59" s="48"/>
      <c r="B59" s="48"/>
      <c r="C59" s="63"/>
      <c r="D59" s="109"/>
      <c r="E59" s="48"/>
      <c r="F59" s="110"/>
    </row>
    <row r="60" spans="1:6" hidden="1">
      <c r="A60" s="48"/>
      <c r="B60" s="48"/>
      <c r="C60" s="63"/>
      <c r="D60" s="109"/>
      <c r="E60" s="48"/>
      <c r="F60" s="110"/>
    </row>
    <row r="61" spans="1:6" hidden="1">
      <c r="A61" s="48"/>
      <c r="B61" s="48"/>
      <c r="C61" s="63"/>
      <c r="D61" s="109"/>
      <c r="E61" s="48"/>
      <c r="F61" s="110"/>
    </row>
    <row r="62" spans="1:6" hidden="1">
      <c r="A62" s="48"/>
      <c r="B62" s="48"/>
      <c r="C62" s="63"/>
      <c r="D62" s="109"/>
      <c r="E62" s="110"/>
      <c r="F62" s="110"/>
    </row>
    <row r="63" spans="1:6" hidden="1">
      <c r="A63" s="48"/>
      <c r="B63" s="44"/>
      <c r="C63" s="63"/>
      <c r="D63" s="109"/>
      <c r="E63" s="110"/>
      <c r="F63" s="110"/>
    </row>
    <row r="64" spans="1:6" hidden="1">
      <c r="A64" s="48"/>
      <c r="B64" s="48"/>
      <c r="C64" s="63"/>
      <c r="D64" s="109"/>
      <c r="E64" s="110"/>
      <c r="F64" s="110"/>
    </row>
    <row r="65" spans="1:6" hidden="1">
      <c r="A65" s="48"/>
      <c r="B65" s="48"/>
      <c r="C65" s="63"/>
      <c r="D65" s="109"/>
      <c r="E65" s="110"/>
      <c r="F65" s="110"/>
    </row>
    <row r="66" spans="1:6" hidden="1">
      <c r="A66" s="48"/>
      <c r="B66" s="48"/>
      <c r="C66" s="63"/>
      <c r="D66" s="109"/>
      <c r="E66" s="110"/>
      <c r="F66" s="110"/>
    </row>
    <row r="67" spans="1:6">
      <c r="A67" s="52" t="s">
        <v>32</v>
      </c>
      <c r="B67" s="60" t="s">
        <v>33</v>
      </c>
      <c r="C67" s="60"/>
      <c r="D67" s="111"/>
      <c r="E67" s="60"/>
      <c r="F67" s="58"/>
    </row>
    <row r="68" spans="1:6" hidden="1">
      <c r="A68" s="44"/>
      <c r="B68" s="48"/>
      <c r="C68" s="63"/>
      <c r="D68" s="109"/>
      <c r="E68" s="48"/>
      <c r="F68" s="63"/>
    </row>
    <row r="69" spans="1:6" hidden="1">
      <c r="A69" s="44"/>
      <c r="B69" s="48"/>
      <c r="C69" s="63"/>
      <c r="D69" s="109"/>
      <c r="E69" s="48"/>
      <c r="F69" s="63"/>
    </row>
    <row r="70" spans="1:6" hidden="1">
      <c r="A70" s="44"/>
      <c r="B70" s="48"/>
      <c r="C70" s="63"/>
      <c r="D70" s="109"/>
      <c r="E70" s="48"/>
      <c r="F70" s="63"/>
    </row>
    <row r="71" spans="1:6" hidden="1">
      <c r="A71" s="44"/>
      <c r="B71" s="44"/>
      <c r="C71" s="63"/>
      <c r="D71" s="109"/>
      <c r="E71" s="48"/>
      <c r="F71" s="63"/>
    </row>
    <row r="72" spans="1:6" hidden="1">
      <c r="A72" s="44"/>
      <c r="B72" s="48"/>
      <c r="C72" s="63"/>
      <c r="D72" s="109"/>
      <c r="E72" s="48"/>
      <c r="F72" s="63"/>
    </row>
    <row r="73" spans="1:6" hidden="1">
      <c r="A73" s="44"/>
      <c r="B73" s="48"/>
      <c r="C73" s="63"/>
      <c r="D73" s="109"/>
      <c r="E73" s="48"/>
      <c r="F73" s="63"/>
    </row>
    <row r="74" spans="1:6" hidden="1">
      <c r="A74" s="44"/>
      <c r="B74" s="44"/>
      <c r="C74" s="63"/>
      <c r="D74" s="109"/>
      <c r="E74" s="48"/>
      <c r="F74" s="63"/>
    </row>
    <row r="75" spans="1:6">
      <c r="A75" s="44">
        <v>1</v>
      </c>
      <c r="B75" s="44" t="s">
        <v>34</v>
      </c>
      <c r="C75" s="63" t="s">
        <v>19</v>
      </c>
      <c r="D75" s="109">
        <v>9.6999999999999993</v>
      </c>
      <c r="E75" s="49">
        <v>0</v>
      </c>
      <c r="F75" s="100">
        <f t="shared" ref="F75:F77" si="3">D75*E75</f>
        <v>0</v>
      </c>
    </row>
    <row r="76" spans="1:6">
      <c r="A76" s="44">
        <v>2</v>
      </c>
      <c r="B76" s="44" t="s">
        <v>35</v>
      </c>
      <c r="C76" s="63" t="s">
        <v>12</v>
      </c>
      <c r="D76" s="109">
        <v>1680</v>
      </c>
      <c r="E76" s="49">
        <v>0</v>
      </c>
      <c r="F76" s="100">
        <f t="shared" si="3"/>
        <v>0</v>
      </c>
    </row>
    <row r="77" spans="1:6">
      <c r="A77" s="44">
        <v>3</v>
      </c>
      <c r="B77" s="44" t="s">
        <v>36</v>
      </c>
      <c r="C77" s="63" t="s">
        <v>10</v>
      </c>
      <c r="D77" s="109">
        <v>44</v>
      </c>
      <c r="E77" s="49">
        <v>0</v>
      </c>
      <c r="F77" s="100">
        <f t="shared" si="3"/>
        <v>0</v>
      </c>
    </row>
    <row r="78" spans="1:6">
      <c r="A78" s="52" t="s">
        <v>37</v>
      </c>
      <c r="B78" s="60" t="s">
        <v>38</v>
      </c>
      <c r="C78" s="60"/>
      <c r="D78" s="111"/>
      <c r="E78" s="60"/>
      <c r="F78" s="58"/>
    </row>
    <row r="79" spans="1:6">
      <c r="A79" s="48">
        <v>1</v>
      </c>
      <c r="B79" s="48" t="s">
        <v>39</v>
      </c>
      <c r="C79" s="63" t="s">
        <v>10</v>
      </c>
      <c r="D79" s="109">
        <v>14</v>
      </c>
      <c r="E79" s="49">
        <v>0</v>
      </c>
      <c r="F79" s="100">
        <f t="shared" ref="F79:F80" si="4">D79*E79</f>
        <v>0</v>
      </c>
    </row>
    <row r="80" spans="1:6">
      <c r="A80" s="48">
        <v>2</v>
      </c>
      <c r="B80" s="48" t="s">
        <v>40</v>
      </c>
      <c r="C80" s="63" t="s">
        <v>12</v>
      </c>
      <c r="D80" s="109">
        <v>2</v>
      </c>
      <c r="E80" s="49">
        <v>0</v>
      </c>
      <c r="F80" s="100">
        <f t="shared" si="4"/>
        <v>0</v>
      </c>
    </row>
    <row r="81" spans="1:6" hidden="1">
      <c r="A81" s="48"/>
      <c r="B81" s="48"/>
      <c r="C81" s="63"/>
      <c r="D81" s="109"/>
      <c r="E81" s="48"/>
      <c r="F81" s="63"/>
    </row>
    <row r="82" spans="1:6" hidden="1">
      <c r="A82" s="48"/>
      <c r="B82" s="48"/>
      <c r="C82" s="63"/>
      <c r="D82" s="109"/>
      <c r="E82" s="48"/>
      <c r="F82" s="63"/>
    </row>
    <row r="83" spans="1:6" hidden="1">
      <c r="A83" s="48"/>
      <c r="B83" s="48"/>
      <c r="C83" s="63"/>
      <c r="D83" s="109"/>
      <c r="E83" s="48"/>
      <c r="F83" s="63"/>
    </row>
    <row r="84" spans="1:6" hidden="1">
      <c r="A84" s="48"/>
      <c r="B84" s="48"/>
      <c r="C84" s="63"/>
      <c r="D84" s="109"/>
      <c r="E84" s="110"/>
      <c r="F84" s="63"/>
    </row>
    <row r="85" spans="1:6">
      <c r="A85" s="52" t="s">
        <v>41</v>
      </c>
      <c r="B85" s="60" t="s">
        <v>42</v>
      </c>
      <c r="C85" s="60"/>
      <c r="D85" s="111"/>
      <c r="E85" s="60"/>
      <c r="F85" s="58"/>
    </row>
    <row r="86" spans="1:6">
      <c r="A86" s="48">
        <v>1</v>
      </c>
      <c r="B86" s="48" t="s">
        <v>43</v>
      </c>
      <c r="C86" s="63" t="s">
        <v>19</v>
      </c>
      <c r="D86" s="109">
        <v>42</v>
      </c>
      <c r="E86" s="49">
        <v>0</v>
      </c>
      <c r="F86" s="100">
        <f t="shared" ref="F86:F88" si="5">D86*E86</f>
        <v>0</v>
      </c>
    </row>
    <row r="87" spans="1:6">
      <c r="A87" s="48">
        <v>2</v>
      </c>
      <c r="B87" s="48" t="s">
        <v>44</v>
      </c>
      <c r="C87" s="63" t="s">
        <v>19</v>
      </c>
      <c r="D87" s="112">
        <v>16</v>
      </c>
      <c r="E87" s="49">
        <v>0</v>
      </c>
      <c r="F87" s="100">
        <f t="shared" si="5"/>
        <v>0</v>
      </c>
    </row>
    <row r="88" spans="1:6">
      <c r="A88" s="48">
        <v>3</v>
      </c>
      <c r="B88" s="48" t="s">
        <v>45</v>
      </c>
      <c r="C88" s="63" t="s">
        <v>19</v>
      </c>
      <c r="D88" s="113">
        <v>182</v>
      </c>
      <c r="E88" s="49">
        <v>0</v>
      </c>
      <c r="F88" s="100">
        <f t="shared" si="5"/>
        <v>0</v>
      </c>
    </row>
    <row r="89" spans="1:6" hidden="1">
      <c r="A89" s="60"/>
      <c r="B89" s="60"/>
      <c r="C89" s="60"/>
      <c r="D89" s="60"/>
      <c r="E89" s="60"/>
      <c r="F89" s="114">
        <f>SUM(F16:F88)</f>
        <v>0</v>
      </c>
    </row>
    <row r="90" spans="1:6" hidden="1">
      <c r="A90" s="52"/>
      <c r="B90" s="60"/>
      <c r="C90" s="60"/>
      <c r="D90" s="60"/>
      <c r="E90" s="60"/>
      <c r="F90" s="106"/>
    </row>
    <row r="91" spans="1:6" hidden="1">
      <c r="A91" s="48"/>
      <c r="B91" s="48"/>
      <c r="C91" s="63"/>
      <c r="D91" s="113"/>
      <c r="E91" s="48"/>
      <c r="F91" s="110"/>
    </row>
    <row r="92" spans="1:6" hidden="1">
      <c r="A92" s="48"/>
      <c r="B92" s="48"/>
      <c r="C92" s="63"/>
      <c r="D92" s="113"/>
      <c r="E92" s="48"/>
      <c r="F92" s="110"/>
    </row>
    <row r="93" spans="1:6" hidden="1">
      <c r="A93" s="48"/>
      <c r="B93" s="48"/>
      <c r="C93" s="63"/>
      <c r="D93" s="113"/>
      <c r="E93" s="48"/>
      <c r="F93" s="110"/>
    </row>
    <row r="94" spans="1:6" hidden="1">
      <c r="A94" s="48"/>
      <c r="B94" s="48"/>
      <c r="C94" s="63"/>
      <c r="D94" s="113"/>
      <c r="E94" s="48"/>
      <c r="F94" s="110"/>
    </row>
    <row r="95" spans="1:6" hidden="1">
      <c r="A95" s="48"/>
      <c r="B95" s="48"/>
      <c r="C95" s="63"/>
      <c r="D95" s="113"/>
      <c r="E95" s="48"/>
      <c r="F95" s="110"/>
    </row>
    <row r="96" spans="1:6" hidden="1">
      <c r="A96" s="48"/>
      <c r="B96" s="48"/>
      <c r="C96" s="63"/>
      <c r="D96" s="113"/>
      <c r="E96" s="48"/>
      <c r="F96" s="110"/>
    </row>
    <row r="97" spans="1:6" hidden="1">
      <c r="A97" s="48"/>
      <c r="B97" s="48"/>
      <c r="C97" s="63"/>
      <c r="D97" s="113"/>
      <c r="E97" s="48"/>
      <c r="F97" s="110"/>
    </row>
    <row r="98" spans="1:6" hidden="1">
      <c r="A98" s="48"/>
      <c r="B98" s="48"/>
      <c r="C98" s="63"/>
      <c r="D98" s="113"/>
      <c r="E98" s="48"/>
      <c r="F98" s="110"/>
    </row>
    <row r="99" spans="1:6" hidden="1">
      <c r="A99" s="48"/>
      <c r="B99" s="48"/>
      <c r="C99" s="63"/>
      <c r="D99" s="113"/>
      <c r="E99" s="48"/>
      <c r="F99" s="110"/>
    </row>
    <row r="100" spans="1:6" hidden="1">
      <c r="A100" s="48"/>
      <c r="B100" s="48"/>
      <c r="C100" s="63"/>
      <c r="D100" s="113"/>
      <c r="E100" s="48"/>
      <c r="F100" s="110"/>
    </row>
    <row r="101" spans="1:6" hidden="1">
      <c r="A101" s="48"/>
      <c r="B101" s="48"/>
      <c r="C101" s="63"/>
      <c r="D101" s="113"/>
      <c r="E101" s="48"/>
      <c r="F101" s="110"/>
    </row>
    <row r="102" spans="1:6" hidden="1">
      <c r="A102" s="48"/>
      <c r="B102" s="48"/>
      <c r="C102" s="63"/>
      <c r="D102" s="113"/>
      <c r="E102" s="48"/>
      <c r="F102" s="110"/>
    </row>
    <row r="103" spans="1:6" hidden="1">
      <c r="A103" s="48"/>
      <c r="B103" s="48"/>
      <c r="C103" s="63"/>
      <c r="D103" s="113"/>
      <c r="E103" s="48"/>
      <c r="F103" s="110"/>
    </row>
    <row r="104" spans="1:6" hidden="1">
      <c r="A104" s="48"/>
      <c r="B104" s="48"/>
      <c r="C104" s="63"/>
      <c r="D104" s="113"/>
      <c r="E104" s="48"/>
      <c r="F104" s="110"/>
    </row>
    <row r="105" spans="1:6" hidden="1">
      <c r="A105" s="48"/>
      <c r="B105" s="48"/>
      <c r="C105" s="63"/>
      <c r="D105" s="113"/>
      <c r="E105" s="48"/>
      <c r="F105" s="110"/>
    </row>
    <row r="106" spans="1:6" hidden="1">
      <c r="A106" s="48"/>
      <c r="B106" s="48"/>
      <c r="C106" s="63"/>
      <c r="D106" s="113"/>
      <c r="E106" s="48"/>
      <c r="F106" s="110"/>
    </row>
    <row r="107" spans="1:6" hidden="1">
      <c r="A107" s="48"/>
      <c r="B107" s="48"/>
      <c r="C107" s="63"/>
      <c r="D107" s="113"/>
      <c r="E107" s="48"/>
      <c r="F107" s="110"/>
    </row>
    <row r="108" spans="1:6" hidden="1">
      <c r="A108" s="48"/>
      <c r="B108" s="48"/>
      <c r="C108" s="63"/>
      <c r="D108" s="113"/>
      <c r="E108" s="48"/>
      <c r="F108" s="110"/>
    </row>
    <row r="109" spans="1:6" hidden="1">
      <c r="A109" s="48"/>
      <c r="B109" s="48"/>
      <c r="C109" s="63"/>
      <c r="D109" s="113"/>
      <c r="E109" s="48"/>
      <c r="F109" s="110"/>
    </row>
    <row r="110" spans="1:6" hidden="1">
      <c r="A110" s="48"/>
      <c r="B110" s="48"/>
      <c r="C110" s="63"/>
      <c r="D110" s="113"/>
      <c r="E110" s="48"/>
      <c r="F110" s="110"/>
    </row>
    <row r="111" spans="1:6" hidden="1">
      <c r="A111" s="48"/>
      <c r="B111" s="48"/>
      <c r="C111" s="63"/>
      <c r="D111" s="113"/>
      <c r="E111" s="48"/>
      <c r="F111" s="110"/>
    </row>
    <row r="112" spans="1:6" hidden="1">
      <c r="A112" s="48"/>
      <c r="B112" s="48"/>
      <c r="C112" s="63"/>
      <c r="D112" s="113"/>
      <c r="E112" s="48"/>
      <c r="F112" s="110"/>
    </row>
    <row r="113" spans="1:7" hidden="1">
      <c r="A113" s="48"/>
      <c r="B113" s="48"/>
      <c r="C113" s="63"/>
      <c r="D113" s="113"/>
      <c r="E113" s="48"/>
      <c r="F113" s="110"/>
    </row>
    <row r="114" spans="1:7" hidden="1">
      <c r="A114" s="48"/>
      <c r="B114" s="48"/>
      <c r="C114" s="63"/>
      <c r="D114" s="113"/>
      <c r="E114" s="48"/>
      <c r="F114" s="110"/>
    </row>
    <row r="115" spans="1:7" hidden="1">
      <c r="A115" s="48"/>
      <c r="B115" s="48"/>
      <c r="C115" s="63"/>
      <c r="D115" s="113"/>
      <c r="E115" s="48"/>
      <c r="F115" s="110"/>
    </row>
    <row r="116" spans="1:7" hidden="1">
      <c r="A116" s="48"/>
      <c r="B116" s="48"/>
      <c r="C116" s="63"/>
      <c r="D116" s="113"/>
      <c r="E116" s="48"/>
      <c r="F116" s="110"/>
    </row>
    <row r="117" spans="1:7" hidden="1">
      <c r="A117" s="48"/>
      <c r="B117" s="48"/>
      <c r="C117" s="63"/>
      <c r="D117" s="113"/>
      <c r="E117" s="48"/>
      <c r="F117" s="110"/>
    </row>
    <row r="118" spans="1:7" hidden="1">
      <c r="A118" s="48"/>
      <c r="B118" s="48"/>
      <c r="C118" s="63"/>
      <c r="D118" s="113"/>
      <c r="E118" s="48"/>
      <c r="F118" s="110"/>
    </row>
    <row r="119" spans="1:7" hidden="1">
      <c r="A119" s="48"/>
      <c r="B119" s="48"/>
      <c r="C119" s="63"/>
      <c r="D119" s="113"/>
      <c r="E119" s="48"/>
      <c r="F119" s="110"/>
    </row>
    <row r="120" spans="1:7" hidden="1">
      <c r="A120" s="48"/>
      <c r="B120" s="48"/>
      <c r="C120" s="63"/>
      <c r="D120" s="113"/>
      <c r="E120" s="48"/>
      <c r="F120" s="110"/>
    </row>
    <row r="121" spans="1:7" ht="0.75" customHeight="1">
      <c r="A121" s="48"/>
      <c r="B121" s="48"/>
      <c r="C121" s="63"/>
      <c r="D121" s="113"/>
      <c r="E121" s="48"/>
      <c r="F121" s="110"/>
    </row>
    <row r="122" spans="1:7" hidden="1">
      <c r="B122" s="48"/>
      <c r="C122" s="48"/>
      <c r="D122" s="63"/>
      <c r="E122" s="113"/>
      <c r="F122" s="110"/>
      <c r="G122" s="48"/>
    </row>
    <row r="123" spans="1:7" hidden="1">
      <c r="B123" s="48"/>
      <c r="C123" s="48"/>
      <c r="D123" s="63"/>
      <c r="E123" s="113"/>
      <c r="F123" s="110"/>
      <c r="G123" s="48"/>
    </row>
    <row r="124" spans="1:7" hidden="1">
      <c r="B124" s="48"/>
      <c r="C124" s="48"/>
      <c r="D124" s="63"/>
      <c r="E124" s="113"/>
      <c r="F124" s="110"/>
      <c r="G124" s="48"/>
    </row>
    <row r="125" spans="1:7" hidden="1">
      <c r="B125" s="48"/>
      <c r="C125" s="48"/>
      <c r="D125" s="63"/>
      <c r="E125" s="113"/>
      <c r="F125" s="110"/>
      <c r="G125" s="48"/>
    </row>
    <row r="126" spans="1:7" hidden="1">
      <c r="B126" s="48"/>
      <c r="C126" s="48"/>
      <c r="D126" s="63"/>
      <c r="E126" s="113"/>
      <c r="F126" s="110"/>
      <c r="G126" s="48"/>
    </row>
    <row r="127" spans="1:7" hidden="1">
      <c r="B127" s="48"/>
      <c r="C127" s="48"/>
      <c r="D127" s="63"/>
      <c r="E127" s="113"/>
      <c r="F127" s="110"/>
      <c r="G127" s="48"/>
    </row>
    <row r="128" spans="1:7" hidden="1">
      <c r="B128" s="48"/>
      <c r="C128" s="48"/>
      <c r="D128" s="63"/>
      <c r="E128" s="113"/>
      <c r="F128" s="110"/>
      <c r="G128" s="48"/>
    </row>
    <row r="129" spans="2:7" hidden="1">
      <c r="B129" s="48"/>
      <c r="C129" s="48"/>
      <c r="D129" s="63"/>
      <c r="E129" s="113"/>
      <c r="F129" s="110"/>
      <c r="G129" s="48"/>
    </row>
    <row r="130" spans="2:7" hidden="1">
      <c r="B130" s="48"/>
      <c r="C130" s="48"/>
      <c r="D130" s="63"/>
      <c r="E130" s="113"/>
      <c r="F130" s="110"/>
      <c r="G130" s="48"/>
    </row>
    <row r="131" spans="2:7" hidden="1">
      <c r="B131" s="48"/>
      <c r="C131" s="48"/>
      <c r="D131" s="63"/>
      <c r="E131" s="113"/>
      <c r="F131" s="110"/>
      <c r="G131" s="48"/>
    </row>
    <row r="132" spans="2:7" hidden="1">
      <c r="B132" s="48"/>
      <c r="C132" s="48"/>
      <c r="D132" s="63"/>
      <c r="E132" s="113"/>
      <c r="F132" s="110"/>
      <c r="G132" s="48"/>
    </row>
    <row r="133" spans="2:7" hidden="1">
      <c r="B133" s="48"/>
      <c r="C133" s="48"/>
      <c r="D133" s="63"/>
      <c r="E133" s="113"/>
      <c r="F133" s="110"/>
      <c r="G133" s="48"/>
    </row>
    <row r="134" spans="2:7" hidden="1">
      <c r="B134" s="48"/>
      <c r="C134" s="48"/>
      <c r="D134" s="63"/>
      <c r="E134" s="113"/>
      <c r="F134" s="110"/>
      <c r="G134" s="48"/>
    </row>
    <row r="135" spans="2:7" hidden="1">
      <c r="B135" s="58"/>
      <c r="C135" s="60"/>
      <c r="D135" s="60"/>
      <c r="E135" s="60"/>
      <c r="F135" s="106"/>
      <c r="G135" s="59"/>
    </row>
    <row r="136" spans="2:7" hidden="1">
      <c r="B136" s="115"/>
      <c r="C136" s="48"/>
      <c r="D136" s="63"/>
      <c r="E136" s="63"/>
      <c r="F136" s="110"/>
      <c r="G136" s="52"/>
    </row>
    <row r="137" spans="2:7" hidden="1">
      <c r="B137" s="116"/>
      <c r="C137" s="48"/>
      <c r="D137" s="63"/>
      <c r="E137" s="113"/>
      <c r="F137" s="110"/>
      <c r="G137" s="48"/>
    </row>
    <row r="138" spans="2:7" hidden="1">
      <c r="B138" s="116"/>
      <c r="C138" s="48"/>
      <c r="D138" s="63"/>
      <c r="E138" s="113"/>
      <c r="F138" s="110"/>
      <c r="G138" s="48"/>
    </row>
    <row r="139" spans="2:7" hidden="1">
      <c r="B139" s="116"/>
      <c r="C139" s="48"/>
      <c r="D139" s="63"/>
      <c r="E139" s="113"/>
      <c r="F139" s="110"/>
      <c r="G139" s="48"/>
    </row>
    <row r="140" spans="2:7" hidden="1">
      <c r="B140" s="116"/>
      <c r="C140" s="48"/>
      <c r="D140" s="63"/>
      <c r="E140" s="113"/>
      <c r="F140" s="110"/>
      <c r="G140" s="48"/>
    </row>
    <row r="141" spans="2:7" hidden="1">
      <c r="B141" s="116"/>
      <c r="C141" s="48"/>
      <c r="D141" s="63"/>
      <c r="E141" s="113"/>
      <c r="F141" s="110"/>
      <c r="G141" s="48"/>
    </row>
    <row r="142" spans="2:7" hidden="1">
      <c r="B142" s="116"/>
      <c r="C142" s="48"/>
      <c r="D142" s="63"/>
      <c r="E142" s="113"/>
      <c r="F142" s="110"/>
      <c r="G142" s="48"/>
    </row>
    <row r="143" spans="2:7" hidden="1">
      <c r="B143" s="116"/>
      <c r="C143" s="48"/>
      <c r="D143" s="63"/>
      <c r="E143" s="113"/>
      <c r="F143" s="110"/>
      <c r="G143" s="48"/>
    </row>
    <row r="144" spans="2:7" hidden="1">
      <c r="B144" s="116"/>
      <c r="C144" s="48"/>
      <c r="D144" s="63"/>
      <c r="E144" s="113"/>
      <c r="F144" s="110"/>
      <c r="G144" s="48"/>
    </row>
    <row r="145" spans="1:7" hidden="1">
      <c r="B145" s="116"/>
      <c r="C145" s="48"/>
      <c r="D145" s="63"/>
      <c r="E145" s="113"/>
      <c r="F145" s="110"/>
      <c r="G145" s="48"/>
    </row>
    <row r="146" spans="1:7" hidden="1">
      <c r="B146" s="117"/>
      <c r="C146" s="48"/>
      <c r="D146" s="63"/>
      <c r="E146" s="113"/>
      <c r="F146" s="110"/>
      <c r="G146" s="48"/>
    </row>
    <row r="147" spans="1:7" hidden="1">
      <c r="B147" s="44"/>
      <c r="C147" s="48"/>
      <c r="D147" s="63"/>
      <c r="E147" s="113"/>
      <c r="F147" s="110"/>
      <c r="G147" s="48"/>
    </row>
    <row r="148" spans="1:7" hidden="1">
      <c r="B148" s="48"/>
      <c r="C148" s="48"/>
      <c r="D148" s="63"/>
      <c r="E148" s="113"/>
      <c r="F148" s="110"/>
      <c r="G148" s="48"/>
    </row>
    <row r="149" spans="1:7" hidden="1">
      <c r="B149" s="48"/>
      <c r="C149" s="48"/>
      <c r="D149" s="63"/>
      <c r="E149" s="113"/>
      <c r="F149" s="110"/>
      <c r="G149" s="48"/>
    </row>
    <row r="150" spans="1:7" hidden="1">
      <c r="B150" s="48"/>
      <c r="C150" s="48"/>
      <c r="D150" s="63"/>
      <c r="E150" s="113"/>
      <c r="F150" s="110"/>
      <c r="G150" s="48"/>
    </row>
    <row r="151" spans="1:7" hidden="1">
      <c r="B151" s="48"/>
      <c r="C151" s="48"/>
      <c r="D151" s="63"/>
      <c r="E151" s="113"/>
      <c r="F151" s="110"/>
      <c r="G151" s="48"/>
    </row>
    <row r="152" spans="1:7" hidden="1">
      <c r="B152" s="48"/>
      <c r="C152" s="48"/>
      <c r="D152" s="63"/>
      <c r="E152" s="113"/>
      <c r="F152" s="110"/>
      <c r="G152" s="48"/>
    </row>
    <row r="153" spans="1:7" hidden="1">
      <c r="B153" s="48"/>
      <c r="C153" s="52"/>
      <c r="D153" s="48"/>
      <c r="E153" s="63"/>
      <c r="F153" s="110"/>
      <c r="G153" s="52"/>
    </row>
    <row r="154" spans="1:7" hidden="1">
      <c r="A154" s="48"/>
      <c r="B154" s="48"/>
      <c r="C154" s="63"/>
      <c r="D154" s="113"/>
      <c r="E154" s="48"/>
      <c r="F154" s="110"/>
    </row>
    <row r="155" spans="1:7" hidden="1">
      <c r="A155" s="48"/>
      <c r="B155" s="48"/>
      <c r="C155" s="63"/>
      <c r="D155" s="113"/>
      <c r="E155" s="48"/>
      <c r="F155" s="110"/>
    </row>
    <row r="156" spans="1:7" hidden="1">
      <c r="A156" s="48"/>
      <c r="B156" s="48"/>
      <c r="C156" s="63"/>
      <c r="D156" s="63"/>
      <c r="E156" s="48"/>
      <c r="F156" s="110"/>
    </row>
    <row r="157" spans="1:7" hidden="1">
      <c r="A157" s="48"/>
      <c r="B157" s="48"/>
      <c r="C157" s="63"/>
      <c r="D157" s="63"/>
      <c r="E157" s="48"/>
      <c r="F157" s="110"/>
    </row>
    <row r="158" spans="1:7" hidden="1">
      <c r="A158" s="48"/>
      <c r="B158" s="48"/>
      <c r="C158" s="63"/>
      <c r="D158" s="63"/>
      <c r="E158" s="48"/>
      <c r="F158" s="110"/>
    </row>
    <row r="159" spans="1:7" hidden="1">
      <c r="A159" s="48"/>
      <c r="B159" s="48"/>
      <c r="C159" s="63"/>
      <c r="D159" s="63"/>
      <c r="E159" s="48"/>
      <c r="F159" s="110"/>
    </row>
    <row r="160" spans="1:7" hidden="1">
      <c r="A160" s="48"/>
      <c r="B160" s="48"/>
      <c r="C160" s="63"/>
      <c r="D160" s="63"/>
      <c r="E160" s="48"/>
      <c r="F160" s="110"/>
    </row>
    <row r="161" spans="1:6" hidden="1">
      <c r="A161" s="48"/>
      <c r="B161" s="48"/>
      <c r="C161" s="63"/>
      <c r="D161" s="63"/>
      <c r="E161" s="48"/>
      <c r="F161" s="110"/>
    </row>
    <row r="162" spans="1:6" hidden="1">
      <c r="A162" s="48"/>
      <c r="B162" s="48"/>
      <c r="C162" s="63"/>
      <c r="D162" s="63"/>
      <c r="E162" s="48"/>
      <c r="F162" s="110"/>
    </row>
    <row r="163" spans="1:6" hidden="1">
      <c r="A163" s="48"/>
      <c r="B163" s="48"/>
      <c r="C163" s="63"/>
      <c r="D163" s="63"/>
      <c r="E163" s="48"/>
      <c r="F163" s="110"/>
    </row>
    <row r="164" spans="1:6" hidden="1">
      <c r="A164" s="48"/>
      <c r="B164" s="48"/>
      <c r="C164" s="63"/>
      <c r="D164" s="63"/>
      <c r="E164" s="48"/>
      <c r="F164" s="110"/>
    </row>
    <row r="165" spans="1:6" hidden="1">
      <c r="A165" s="48"/>
      <c r="B165" s="48"/>
      <c r="C165" s="63"/>
      <c r="D165" s="63"/>
      <c r="E165" s="48"/>
      <c r="F165" s="110"/>
    </row>
    <row r="166" spans="1:6" hidden="1">
      <c r="A166" s="48"/>
      <c r="B166" s="52"/>
      <c r="C166" s="48"/>
      <c r="D166" s="63"/>
      <c r="E166" s="48"/>
      <c r="F166" s="106"/>
    </row>
    <row r="167" spans="1:6" hidden="1">
      <c r="A167" s="48"/>
      <c r="B167" s="48"/>
      <c r="C167" s="63"/>
      <c r="D167" s="63"/>
      <c r="E167" s="48"/>
      <c r="F167" s="110"/>
    </row>
    <row r="168" spans="1:6" hidden="1">
      <c r="A168" s="48"/>
      <c r="B168" s="48"/>
      <c r="C168" s="63"/>
      <c r="D168" s="63"/>
      <c r="E168" s="48"/>
      <c r="F168" s="110"/>
    </row>
    <row r="169" spans="1:6" hidden="1">
      <c r="A169" s="48"/>
      <c r="B169" s="48"/>
      <c r="C169" s="63"/>
      <c r="D169" s="63"/>
      <c r="E169" s="48"/>
      <c r="F169" s="110"/>
    </row>
    <row r="170" spans="1:6" hidden="1">
      <c r="A170" s="48"/>
      <c r="B170" s="48"/>
      <c r="C170" s="63"/>
      <c r="D170" s="63"/>
      <c r="E170" s="48"/>
      <c r="F170" s="110"/>
    </row>
    <row r="171" spans="1:6" hidden="1">
      <c r="A171" s="48"/>
      <c r="B171" s="48"/>
      <c r="C171" s="63"/>
      <c r="D171" s="63"/>
      <c r="E171" s="48"/>
      <c r="F171" s="110"/>
    </row>
    <row r="172" spans="1:6" hidden="1">
      <c r="A172" s="48"/>
      <c r="B172" s="48"/>
      <c r="C172" s="63"/>
      <c r="D172" s="63"/>
      <c r="E172" s="48"/>
      <c r="F172" s="110"/>
    </row>
    <row r="173" spans="1:6" hidden="1">
      <c r="A173" s="48"/>
      <c r="B173" s="52"/>
      <c r="C173" s="48"/>
      <c r="D173" s="63"/>
      <c r="E173" s="48"/>
      <c r="F173" s="106"/>
    </row>
    <row r="174" spans="1:6" hidden="1">
      <c r="A174" s="60"/>
      <c r="B174" s="60"/>
      <c r="C174" s="60"/>
      <c r="D174" s="60"/>
      <c r="E174" s="60"/>
      <c r="F174" s="106"/>
    </row>
    <row r="175" spans="1:6" hidden="1">
      <c r="A175" s="48"/>
      <c r="B175" s="48"/>
      <c r="C175" s="63"/>
      <c r="D175" s="63"/>
      <c r="E175" s="48"/>
      <c r="F175" s="106"/>
    </row>
    <row r="176" spans="1:6" hidden="1">
      <c r="A176" s="48"/>
      <c r="B176" s="48"/>
      <c r="C176" s="63"/>
      <c r="D176" s="113"/>
      <c r="E176" s="48"/>
      <c r="F176" s="110"/>
    </row>
    <row r="177" spans="1:7" hidden="1">
      <c r="A177" s="48"/>
      <c r="B177" s="48"/>
      <c r="C177" s="63"/>
      <c r="D177" s="113"/>
      <c r="E177" s="48"/>
      <c r="F177" s="110"/>
    </row>
    <row r="178" spans="1:7" hidden="1">
      <c r="A178" s="48"/>
      <c r="B178" s="48"/>
      <c r="C178" s="63"/>
      <c r="D178" s="113"/>
      <c r="E178" s="48"/>
      <c r="F178" s="110"/>
    </row>
    <row r="179" spans="1:7" hidden="1">
      <c r="A179" s="48"/>
      <c r="B179" s="48"/>
      <c r="C179" s="63"/>
      <c r="D179" s="113"/>
      <c r="E179" s="48"/>
      <c r="F179" s="110"/>
    </row>
    <row r="180" spans="1:7" hidden="1">
      <c r="A180" s="48"/>
      <c r="B180" s="48"/>
      <c r="C180" s="63"/>
      <c r="D180" s="113"/>
      <c r="E180" s="48"/>
      <c r="F180" s="110"/>
    </row>
    <row r="181" spans="1:7" hidden="1">
      <c r="A181" s="48"/>
      <c r="B181" s="48"/>
      <c r="C181" s="63"/>
      <c r="D181" s="113"/>
      <c r="E181" s="48"/>
      <c r="F181" s="110"/>
    </row>
    <row r="182" spans="1:7" hidden="1">
      <c r="A182" s="48"/>
      <c r="B182" s="48"/>
      <c r="C182" s="63"/>
      <c r="D182" s="113"/>
      <c r="E182" s="48"/>
      <c r="F182" s="106"/>
    </row>
    <row r="183" spans="1:7" hidden="1">
      <c r="A183" s="48"/>
      <c r="B183" s="48"/>
      <c r="C183" s="63"/>
      <c r="D183" s="113"/>
      <c r="E183" s="48"/>
      <c r="F183" s="110"/>
    </row>
    <row r="184" spans="1:7" hidden="1">
      <c r="A184" s="48"/>
      <c r="B184" s="48"/>
      <c r="C184" s="63"/>
      <c r="D184" s="113"/>
      <c r="E184" s="48"/>
      <c r="F184" s="110"/>
    </row>
    <row r="185" spans="1:7" hidden="1">
      <c r="A185" s="48"/>
      <c r="B185" s="48"/>
      <c r="C185" s="63"/>
      <c r="D185" s="113"/>
      <c r="E185" s="48"/>
      <c r="F185" s="110"/>
    </row>
    <row r="186" spans="1:7" hidden="1">
      <c r="A186" s="48"/>
      <c r="B186" s="48"/>
      <c r="C186" s="63"/>
      <c r="D186" s="113"/>
      <c r="E186" s="48"/>
      <c r="F186" s="110"/>
    </row>
    <row r="187" spans="1:7" hidden="1">
      <c r="A187" s="48"/>
      <c r="B187" s="48"/>
      <c r="C187" s="63"/>
      <c r="D187" s="113"/>
      <c r="E187" s="48"/>
      <c r="F187" s="110"/>
    </row>
    <row r="188" spans="1:7" hidden="1">
      <c r="A188" s="48"/>
      <c r="B188" s="48"/>
      <c r="C188" s="63"/>
      <c r="D188" s="113"/>
      <c r="E188" s="48"/>
      <c r="F188" s="118"/>
      <c r="G188" s="89" t="s">
        <v>46</v>
      </c>
    </row>
    <row r="189" spans="1:7" hidden="1">
      <c r="A189" s="48"/>
      <c r="B189" s="48"/>
      <c r="C189" s="63"/>
      <c r="D189" s="113"/>
      <c r="E189" s="48"/>
      <c r="F189" s="110"/>
    </row>
    <row r="190" spans="1:7" hidden="1">
      <c r="A190" s="48"/>
      <c r="B190" s="48"/>
      <c r="C190" s="63"/>
      <c r="D190" s="113"/>
      <c r="E190" s="48"/>
      <c r="F190" s="110"/>
    </row>
    <row r="191" spans="1:7" hidden="1">
      <c r="A191" s="48"/>
      <c r="B191" s="48"/>
      <c r="C191" s="63"/>
      <c r="D191" s="113"/>
      <c r="E191" s="48"/>
      <c r="F191" s="110"/>
    </row>
    <row r="192" spans="1:7" hidden="1">
      <c r="A192" s="48"/>
      <c r="B192" s="48"/>
      <c r="C192" s="63"/>
      <c r="D192" s="113"/>
      <c r="E192" s="48"/>
      <c r="F192" s="110"/>
    </row>
    <row r="193" spans="1:6" hidden="1">
      <c r="A193" s="48"/>
      <c r="B193" s="48"/>
      <c r="C193" s="63"/>
      <c r="D193" s="113"/>
      <c r="E193" s="48"/>
      <c r="F193" s="119"/>
    </row>
    <row r="194" spans="1:6" hidden="1">
      <c r="A194" s="48"/>
      <c r="B194" s="48"/>
      <c r="C194" s="63"/>
      <c r="D194" s="113"/>
      <c r="E194" s="48"/>
      <c r="F194" s="110"/>
    </row>
    <row r="195" spans="1:6" hidden="1">
      <c r="A195" s="44"/>
      <c r="B195" s="44"/>
      <c r="C195" s="63"/>
      <c r="D195" s="113"/>
      <c r="E195" s="48"/>
      <c r="F195" s="110"/>
    </row>
    <row r="196" spans="1:6" hidden="1">
      <c r="A196" s="44"/>
      <c r="B196" s="44"/>
      <c r="C196" s="63"/>
      <c r="D196" s="113"/>
      <c r="E196" s="48"/>
      <c r="F196" s="110"/>
    </row>
    <row r="197" spans="1:6" hidden="1">
      <c r="A197" s="44"/>
      <c r="B197" s="44"/>
      <c r="C197" s="63"/>
      <c r="D197" s="113"/>
      <c r="E197" s="48"/>
      <c r="F197" s="110"/>
    </row>
    <row r="198" spans="1:6" hidden="1">
      <c r="A198" s="120"/>
      <c r="B198" s="121"/>
      <c r="C198" s="121"/>
      <c r="D198" s="121"/>
      <c r="E198" s="121"/>
      <c r="F198" s="122"/>
    </row>
    <row r="199" spans="1:6">
      <c r="A199" s="106"/>
      <c r="B199" s="123" t="s">
        <v>427</v>
      </c>
      <c r="C199" s="58"/>
      <c r="D199" s="58"/>
      <c r="E199" s="58"/>
      <c r="F199" s="108">
        <f>F88+F87+F86+F80+F79+F77+F76+F75+F41+F40+F38+F37+F35+F34+F22+F21+F20+F17+F16+F13+F12+F11+F10</f>
        <v>0</v>
      </c>
    </row>
    <row r="200" spans="1:6">
      <c r="A200" s="58" t="s">
        <v>48</v>
      </c>
      <c r="B200" s="124"/>
      <c r="C200" s="58"/>
      <c r="D200" s="58"/>
      <c r="E200" s="58"/>
      <c r="F200" s="108">
        <f>0.2*F199</f>
        <v>0</v>
      </c>
    </row>
    <row r="201" spans="1:6">
      <c r="A201" s="106" t="s">
        <v>426</v>
      </c>
      <c r="B201" s="59"/>
      <c r="C201" s="58"/>
      <c r="D201" s="58"/>
      <c r="E201" s="58"/>
      <c r="F201" s="108">
        <f>F200+F199</f>
        <v>0</v>
      </c>
    </row>
    <row r="202" spans="1:6">
      <c r="A202" s="28"/>
      <c r="B202" s="2"/>
      <c r="C202" s="28"/>
      <c r="D202" s="64" t="s">
        <v>49</v>
      </c>
      <c r="E202" s="28"/>
      <c r="F202" s="28"/>
    </row>
    <row r="203" spans="1:6">
      <c r="A203" s="28"/>
      <c r="B203" s="125"/>
      <c r="C203" s="28"/>
      <c r="D203" s="64"/>
      <c r="E203" s="28" t="s">
        <v>50</v>
      </c>
      <c r="F203" s="28"/>
    </row>
    <row r="204" spans="1:6" hidden="1">
      <c r="A204" s="28"/>
      <c r="B204" s="28"/>
      <c r="C204" s="28"/>
      <c r="D204" s="64"/>
      <c r="E204" s="28"/>
      <c r="F204" s="28"/>
    </row>
    <row r="205" spans="1:6" hidden="1">
      <c r="A205" s="28"/>
      <c r="B205" s="28"/>
      <c r="C205" s="28"/>
      <c r="D205" s="64"/>
      <c r="E205" s="28"/>
      <c r="F205" s="28"/>
    </row>
    <row r="206" spans="1:6" hidden="1">
      <c r="A206" s="28"/>
      <c r="B206" s="28"/>
      <c r="C206" s="28"/>
      <c r="D206" s="64"/>
      <c r="E206" s="28"/>
      <c r="F206" s="28"/>
    </row>
    <row r="207" spans="1:6" hidden="1">
      <c r="A207" s="28"/>
      <c r="B207" s="28"/>
      <c r="C207" s="28"/>
      <c r="D207" s="64"/>
      <c r="E207" s="28"/>
      <c r="F207" s="28"/>
    </row>
    <row r="208" spans="1:6" hidden="1">
      <c r="A208" s="28"/>
      <c r="B208" s="28"/>
      <c r="C208" s="28"/>
      <c r="D208" s="64"/>
      <c r="E208" s="28"/>
      <c r="F208" s="28"/>
    </row>
    <row r="209" spans="1:6" hidden="1">
      <c r="A209" s="28"/>
      <c r="B209" s="28"/>
      <c r="C209" s="28"/>
      <c r="D209" s="64"/>
      <c r="E209" s="28"/>
      <c r="F209" s="28"/>
    </row>
    <row r="210" spans="1:6" hidden="1">
      <c r="A210" s="28"/>
      <c r="B210" s="28"/>
      <c r="C210" s="28"/>
      <c r="D210" s="64"/>
      <c r="E210" s="28"/>
      <c r="F210" s="28"/>
    </row>
    <row r="211" spans="1:6" hidden="1">
      <c r="A211" s="28"/>
      <c r="B211" s="28"/>
      <c r="C211" s="28"/>
      <c r="D211" s="64"/>
      <c r="E211" s="28"/>
      <c r="F211" s="28"/>
    </row>
    <row r="212" spans="1:6" hidden="1">
      <c r="A212" s="28"/>
      <c r="B212" s="28"/>
      <c r="C212" s="28"/>
      <c r="D212" s="64"/>
      <c r="E212" s="28"/>
      <c r="F212" s="28"/>
    </row>
    <row r="213" spans="1:6" hidden="1">
      <c r="A213" s="28"/>
      <c r="B213" s="28"/>
      <c r="C213" s="28"/>
      <c r="D213" s="64"/>
      <c r="E213" s="28"/>
      <c r="F213" s="28"/>
    </row>
    <row r="214" spans="1:6">
      <c r="A214" s="28"/>
      <c r="B214" s="28"/>
      <c r="C214" s="28"/>
      <c r="D214" s="64"/>
      <c r="E214" s="28"/>
      <c r="F214" s="28"/>
    </row>
    <row r="215" spans="1:6">
      <c r="A215" s="28"/>
      <c r="B215" s="28"/>
      <c r="C215" s="28"/>
      <c r="D215" s="64"/>
      <c r="E215" s="28"/>
      <c r="F215" s="28"/>
    </row>
    <row r="216" spans="1:6">
      <c r="A216" s="28"/>
      <c r="B216" s="28"/>
      <c r="C216" s="28"/>
      <c r="D216" s="64"/>
      <c r="E216" s="28"/>
      <c r="F216" s="28"/>
    </row>
    <row r="217" spans="1:6">
      <c r="A217" s="28"/>
      <c r="B217" s="28"/>
      <c r="C217" s="28"/>
      <c r="D217" s="64"/>
      <c r="E217" s="28"/>
      <c r="F217" s="28"/>
    </row>
  </sheetData>
  <mergeCells count="1">
    <mergeCell ref="A6:F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"/>
  <sheetViews>
    <sheetView topLeftCell="A90" workbookViewId="0">
      <selection activeCell="E131" sqref="E131:E137"/>
    </sheetView>
  </sheetViews>
  <sheetFormatPr defaultRowHeight="12.75" outlineLevelRow="1"/>
  <cols>
    <col min="1" max="1" width="5.5703125" style="5" customWidth="1"/>
    <col min="2" max="2" width="39.85546875" style="5" customWidth="1"/>
    <col min="3" max="3" width="5.140625" style="5" customWidth="1"/>
    <col min="4" max="4" width="10.5703125" style="8" customWidth="1"/>
    <col min="5" max="5" width="12.5703125" style="5" customWidth="1"/>
    <col min="6" max="6" width="13.5703125" style="5" customWidth="1"/>
    <col min="7" max="256" width="9.140625" style="5"/>
    <col min="257" max="257" width="5.5703125" style="5" customWidth="1"/>
    <col min="258" max="258" width="39.85546875" style="5" customWidth="1"/>
    <col min="259" max="259" width="5.140625" style="5" customWidth="1"/>
    <col min="260" max="260" width="10.5703125" style="5" customWidth="1"/>
    <col min="261" max="261" width="12.5703125" style="5" customWidth="1"/>
    <col min="262" max="262" width="13.5703125" style="5" customWidth="1"/>
    <col min="263" max="512" width="9.140625" style="5"/>
    <col min="513" max="513" width="5.5703125" style="5" customWidth="1"/>
    <col min="514" max="514" width="39.85546875" style="5" customWidth="1"/>
    <col min="515" max="515" width="5.140625" style="5" customWidth="1"/>
    <col min="516" max="516" width="10.5703125" style="5" customWidth="1"/>
    <col min="517" max="517" width="12.5703125" style="5" customWidth="1"/>
    <col min="518" max="518" width="13.5703125" style="5" customWidth="1"/>
    <col min="519" max="768" width="9.140625" style="5"/>
    <col min="769" max="769" width="5.5703125" style="5" customWidth="1"/>
    <col min="770" max="770" width="39.85546875" style="5" customWidth="1"/>
    <col min="771" max="771" width="5.140625" style="5" customWidth="1"/>
    <col min="772" max="772" width="10.5703125" style="5" customWidth="1"/>
    <col min="773" max="773" width="12.5703125" style="5" customWidth="1"/>
    <col min="774" max="774" width="13.5703125" style="5" customWidth="1"/>
    <col min="775" max="1024" width="9.140625" style="5"/>
    <col min="1025" max="1025" width="5.5703125" style="5" customWidth="1"/>
    <col min="1026" max="1026" width="39.85546875" style="5" customWidth="1"/>
    <col min="1027" max="1027" width="5.140625" style="5" customWidth="1"/>
    <col min="1028" max="1028" width="10.5703125" style="5" customWidth="1"/>
    <col min="1029" max="1029" width="12.5703125" style="5" customWidth="1"/>
    <col min="1030" max="1030" width="13.5703125" style="5" customWidth="1"/>
    <col min="1031" max="1280" width="9.140625" style="5"/>
    <col min="1281" max="1281" width="5.5703125" style="5" customWidth="1"/>
    <col min="1282" max="1282" width="39.85546875" style="5" customWidth="1"/>
    <col min="1283" max="1283" width="5.140625" style="5" customWidth="1"/>
    <col min="1284" max="1284" width="10.5703125" style="5" customWidth="1"/>
    <col min="1285" max="1285" width="12.5703125" style="5" customWidth="1"/>
    <col min="1286" max="1286" width="13.5703125" style="5" customWidth="1"/>
    <col min="1287" max="1536" width="9.140625" style="5"/>
    <col min="1537" max="1537" width="5.5703125" style="5" customWidth="1"/>
    <col min="1538" max="1538" width="39.85546875" style="5" customWidth="1"/>
    <col min="1539" max="1539" width="5.140625" style="5" customWidth="1"/>
    <col min="1540" max="1540" width="10.5703125" style="5" customWidth="1"/>
    <col min="1541" max="1541" width="12.5703125" style="5" customWidth="1"/>
    <col min="1542" max="1542" width="13.5703125" style="5" customWidth="1"/>
    <col min="1543" max="1792" width="9.140625" style="5"/>
    <col min="1793" max="1793" width="5.5703125" style="5" customWidth="1"/>
    <col min="1794" max="1794" width="39.85546875" style="5" customWidth="1"/>
    <col min="1795" max="1795" width="5.140625" style="5" customWidth="1"/>
    <col min="1796" max="1796" width="10.5703125" style="5" customWidth="1"/>
    <col min="1797" max="1797" width="12.5703125" style="5" customWidth="1"/>
    <col min="1798" max="1798" width="13.5703125" style="5" customWidth="1"/>
    <col min="1799" max="2048" width="9.140625" style="5"/>
    <col min="2049" max="2049" width="5.5703125" style="5" customWidth="1"/>
    <col min="2050" max="2050" width="39.85546875" style="5" customWidth="1"/>
    <col min="2051" max="2051" width="5.140625" style="5" customWidth="1"/>
    <col min="2052" max="2052" width="10.5703125" style="5" customWidth="1"/>
    <col min="2053" max="2053" width="12.5703125" style="5" customWidth="1"/>
    <col min="2054" max="2054" width="13.5703125" style="5" customWidth="1"/>
    <col min="2055" max="2304" width="9.140625" style="5"/>
    <col min="2305" max="2305" width="5.5703125" style="5" customWidth="1"/>
    <col min="2306" max="2306" width="39.85546875" style="5" customWidth="1"/>
    <col min="2307" max="2307" width="5.140625" style="5" customWidth="1"/>
    <col min="2308" max="2308" width="10.5703125" style="5" customWidth="1"/>
    <col min="2309" max="2309" width="12.5703125" style="5" customWidth="1"/>
    <col min="2310" max="2310" width="13.5703125" style="5" customWidth="1"/>
    <col min="2311" max="2560" width="9.140625" style="5"/>
    <col min="2561" max="2561" width="5.5703125" style="5" customWidth="1"/>
    <col min="2562" max="2562" width="39.85546875" style="5" customWidth="1"/>
    <col min="2563" max="2563" width="5.140625" style="5" customWidth="1"/>
    <col min="2564" max="2564" width="10.5703125" style="5" customWidth="1"/>
    <col min="2565" max="2565" width="12.5703125" style="5" customWidth="1"/>
    <col min="2566" max="2566" width="13.5703125" style="5" customWidth="1"/>
    <col min="2567" max="2816" width="9.140625" style="5"/>
    <col min="2817" max="2817" width="5.5703125" style="5" customWidth="1"/>
    <col min="2818" max="2818" width="39.85546875" style="5" customWidth="1"/>
    <col min="2819" max="2819" width="5.140625" style="5" customWidth="1"/>
    <col min="2820" max="2820" width="10.5703125" style="5" customWidth="1"/>
    <col min="2821" max="2821" width="12.5703125" style="5" customWidth="1"/>
    <col min="2822" max="2822" width="13.5703125" style="5" customWidth="1"/>
    <col min="2823" max="3072" width="9.140625" style="5"/>
    <col min="3073" max="3073" width="5.5703125" style="5" customWidth="1"/>
    <col min="3074" max="3074" width="39.85546875" style="5" customWidth="1"/>
    <col min="3075" max="3075" width="5.140625" style="5" customWidth="1"/>
    <col min="3076" max="3076" width="10.5703125" style="5" customWidth="1"/>
    <col min="3077" max="3077" width="12.5703125" style="5" customWidth="1"/>
    <col min="3078" max="3078" width="13.5703125" style="5" customWidth="1"/>
    <col min="3079" max="3328" width="9.140625" style="5"/>
    <col min="3329" max="3329" width="5.5703125" style="5" customWidth="1"/>
    <col min="3330" max="3330" width="39.85546875" style="5" customWidth="1"/>
    <col min="3331" max="3331" width="5.140625" style="5" customWidth="1"/>
    <col min="3332" max="3332" width="10.5703125" style="5" customWidth="1"/>
    <col min="3333" max="3333" width="12.5703125" style="5" customWidth="1"/>
    <col min="3334" max="3334" width="13.5703125" style="5" customWidth="1"/>
    <col min="3335" max="3584" width="9.140625" style="5"/>
    <col min="3585" max="3585" width="5.5703125" style="5" customWidth="1"/>
    <col min="3586" max="3586" width="39.85546875" style="5" customWidth="1"/>
    <col min="3587" max="3587" width="5.140625" style="5" customWidth="1"/>
    <col min="3588" max="3588" width="10.5703125" style="5" customWidth="1"/>
    <col min="3589" max="3589" width="12.5703125" style="5" customWidth="1"/>
    <col min="3590" max="3590" width="13.5703125" style="5" customWidth="1"/>
    <col min="3591" max="3840" width="9.140625" style="5"/>
    <col min="3841" max="3841" width="5.5703125" style="5" customWidth="1"/>
    <col min="3842" max="3842" width="39.85546875" style="5" customWidth="1"/>
    <col min="3843" max="3843" width="5.140625" style="5" customWidth="1"/>
    <col min="3844" max="3844" width="10.5703125" style="5" customWidth="1"/>
    <col min="3845" max="3845" width="12.5703125" style="5" customWidth="1"/>
    <col min="3846" max="3846" width="13.5703125" style="5" customWidth="1"/>
    <col min="3847" max="4096" width="9.140625" style="5"/>
    <col min="4097" max="4097" width="5.5703125" style="5" customWidth="1"/>
    <col min="4098" max="4098" width="39.85546875" style="5" customWidth="1"/>
    <col min="4099" max="4099" width="5.140625" style="5" customWidth="1"/>
    <col min="4100" max="4100" width="10.5703125" style="5" customWidth="1"/>
    <col min="4101" max="4101" width="12.5703125" style="5" customWidth="1"/>
    <col min="4102" max="4102" width="13.5703125" style="5" customWidth="1"/>
    <col min="4103" max="4352" width="9.140625" style="5"/>
    <col min="4353" max="4353" width="5.5703125" style="5" customWidth="1"/>
    <col min="4354" max="4354" width="39.85546875" style="5" customWidth="1"/>
    <col min="4355" max="4355" width="5.140625" style="5" customWidth="1"/>
    <col min="4356" max="4356" width="10.5703125" style="5" customWidth="1"/>
    <col min="4357" max="4357" width="12.5703125" style="5" customWidth="1"/>
    <col min="4358" max="4358" width="13.5703125" style="5" customWidth="1"/>
    <col min="4359" max="4608" width="9.140625" style="5"/>
    <col min="4609" max="4609" width="5.5703125" style="5" customWidth="1"/>
    <col min="4610" max="4610" width="39.85546875" style="5" customWidth="1"/>
    <col min="4611" max="4611" width="5.140625" style="5" customWidth="1"/>
    <col min="4612" max="4612" width="10.5703125" style="5" customWidth="1"/>
    <col min="4613" max="4613" width="12.5703125" style="5" customWidth="1"/>
    <col min="4614" max="4614" width="13.5703125" style="5" customWidth="1"/>
    <col min="4615" max="4864" width="9.140625" style="5"/>
    <col min="4865" max="4865" width="5.5703125" style="5" customWidth="1"/>
    <col min="4866" max="4866" width="39.85546875" style="5" customWidth="1"/>
    <col min="4867" max="4867" width="5.140625" style="5" customWidth="1"/>
    <col min="4868" max="4868" width="10.5703125" style="5" customWidth="1"/>
    <col min="4869" max="4869" width="12.5703125" style="5" customWidth="1"/>
    <col min="4870" max="4870" width="13.5703125" style="5" customWidth="1"/>
    <col min="4871" max="5120" width="9.140625" style="5"/>
    <col min="5121" max="5121" width="5.5703125" style="5" customWidth="1"/>
    <col min="5122" max="5122" width="39.85546875" style="5" customWidth="1"/>
    <col min="5123" max="5123" width="5.140625" style="5" customWidth="1"/>
    <col min="5124" max="5124" width="10.5703125" style="5" customWidth="1"/>
    <col min="5125" max="5125" width="12.5703125" style="5" customWidth="1"/>
    <col min="5126" max="5126" width="13.5703125" style="5" customWidth="1"/>
    <col min="5127" max="5376" width="9.140625" style="5"/>
    <col min="5377" max="5377" width="5.5703125" style="5" customWidth="1"/>
    <col min="5378" max="5378" width="39.85546875" style="5" customWidth="1"/>
    <col min="5379" max="5379" width="5.140625" style="5" customWidth="1"/>
    <col min="5380" max="5380" width="10.5703125" style="5" customWidth="1"/>
    <col min="5381" max="5381" width="12.5703125" style="5" customWidth="1"/>
    <col min="5382" max="5382" width="13.5703125" style="5" customWidth="1"/>
    <col min="5383" max="5632" width="9.140625" style="5"/>
    <col min="5633" max="5633" width="5.5703125" style="5" customWidth="1"/>
    <col min="5634" max="5634" width="39.85546875" style="5" customWidth="1"/>
    <col min="5635" max="5635" width="5.140625" style="5" customWidth="1"/>
    <col min="5636" max="5636" width="10.5703125" style="5" customWidth="1"/>
    <col min="5637" max="5637" width="12.5703125" style="5" customWidth="1"/>
    <col min="5638" max="5638" width="13.5703125" style="5" customWidth="1"/>
    <col min="5639" max="5888" width="9.140625" style="5"/>
    <col min="5889" max="5889" width="5.5703125" style="5" customWidth="1"/>
    <col min="5890" max="5890" width="39.85546875" style="5" customWidth="1"/>
    <col min="5891" max="5891" width="5.140625" style="5" customWidth="1"/>
    <col min="5892" max="5892" width="10.5703125" style="5" customWidth="1"/>
    <col min="5893" max="5893" width="12.5703125" style="5" customWidth="1"/>
    <col min="5894" max="5894" width="13.5703125" style="5" customWidth="1"/>
    <col min="5895" max="6144" width="9.140625" style="5"/>
    <col min="6145" max="6145" width="5.5703125" style="5" customWidth="1"/>
    <col min="6146" max="6146" width="39.85546875" style="5" customWidth="1"/>
    <col min="6147" max="6147" width="5.140625" style="5" customWidth="1"/>
    <col min="6148" max="6148" width="10.5703125" style="5" customWidth="1"/>
    <col min="6149" max="6149" width="12.5703125" style="5" customWidth="1"/>
    <col min="6150" max="6150" width="13.5703125" style="5" customWidth="1"/>
    <col min="6151" max="6400" width="9.140625" style="5"/>
    <col min="6401" max="6401" width="5.5703125" style="5" customWidth="1"/>
    <col min="6402" max="6402" width="39.85546875" style="5" customWidth="1"/>
    <col min="6403" max="6403" width="5.140625" style="5" customWidth="1"/>
    <col min="6404" max="6404" width="10.5703125" style="5" customWidth="1"/>
    <col min="6405" max="6405" width="12.5703125" style="5" customWidth="1"/>
    <col min="6406" max="6406" width="13.5703125" style="5" customWidth="1"/>
    <col min="6407" max="6656" width="9.140625" style="5"/>
    <col min="6657" max="6657" width="5.5703125" style="5" customWidth="1"/>
    <col min="6658" max="6658" width="39.85546875" style="5" customWidth="1"/>
    <col min="6659" max="6659" width="5.140625" style="5" customWidth="1"/>
    <col min="6660" max="6660" width="10.5703125" style="5" customWidth="1"/>
    <col min="6661" max="6661" width="12.5703125" style="5" customWidth="1"/>
    <col min="6662" max="6662" width="13.5703125" style="5" customWidth="1"/>
    <col min="6663" max="6912" width="9.140625" style="5"/>
    <col min="6913" max="6913" width="5.5703125" style="5" customWidth="1"/>
    <col min="6914" max="6914" width="39.85546875" style="5" customWidth="1"/>
    <col min="6915" max="6915" width="5.140625" style="5" customWidth="1"/>
    <col min="6916" max="6916" width="10.5703125" style="5" customWidth="1"/>
    <col min="6917" max="6917" width="12.5703125" style="5" customWidth="1"/>
    <col min="6918" max="6918" width="13.5703125" style="5" customWidth="1"/>
    <col min="6919" max="7168" width="9.140625" style="5"/>
    <col min="7169" max="7169" width="5.5703125" style="5" customWidth="1"/>
    <col min="7170" max="7170" width="39.85546875" style="5" customWidth="1"/>
    <col min="7171" max="7171" width="5.140625" style="5" customWidth="1"/>
    <col min="7172" max="7172" width="10.5703125" style="5" customWidth="1"/>
    <col min="7173" max="7173" width="12.5703125" style="5" customWidth="1"/>
    <col min="7174" max="7174" width="13.5703125" style="5" customWidth="1"/>
    <col min="7175" max="7424" width="9.140625" style="5"/>
    <col min="7425" max="7425" width="5.5703125" style="5" customWidth="1"/>
    <col min="7426" max="7426" width="39.85546875" style="5" customWidth="1"/>
    <col min="7427" max="7427" width="5.140625" style="5" customWidth="1"/>
    <col min="7428" max="7428" width="10.5703125" style="5" customWidth="1"/>
    <col min="7429" max="7429" width="12.5703125" style="5" customWidth="1"/>
    <col min="7430" max="7430" width="13.5703125" style="5" customWidth="1"/>
    <col min="7431" max="7680" width="9.140625" style="5"/>
    <col min="7681" max="7681" width="5.5703125" style="5" customWidth="1"/>
    <col min="7682" max="7682" width="39.85546875" style="5" customWidth="1"/>
    <col min="7683" max="7683" width="5.140625" style="5" customWidth="1"/>
    <col min="7684" max="7684" width="10.5703125" style="5" customWidth="1"/>
    <col min="7685" max="7685" width="12.5703125" style="5" customWidth="1"/>
    <col min="7686" max="7686" width="13.5703125" style="5" customWidth="1"/>
    <col min="7687" max="7936" width="9.140625" style="5"/>
    <col min="7937" max="7937" width="5.5703125" style="5" customWidth="1"/>
    <col min="7938" max="7938" width="39.85546875" style="5" customWidth="1"/>
    <col min="7939" max="7939" width="5.140625" style="5" customWidth="1"/>
    <col min="7940" max="7940" width="10.5703125" style="5" customWidth="1"/>
    <col min="7941" max="7941" width="12.5703125" style="5" customWidth="1"/>
    <col min="7942" max="7942" width="13.5703125" style="5" customWidth="1"/>
    <col min="7943" max="8192" width="9.140625" style="5"/>
    <col min="8193" max="8193" width="5.5703125" style="5" customWidth="1"/>
    <col min="8194" max="8194" width="39.85546875" style="5" customWidth="1"/>
    <col min="8195" max="8195" width="5.140625" style="5" customWidth="1"/>
    <col min="8196" max="8196" width="10.5703125" style="5" customWidth="1"/>
    <col min="8197" max="8197" width="12.5703125" style="5" customWidth="1"/>
    <col min="8198" max="8198" width="13.5703125" style="5" customWidth="1"/>
    <col min="8199" max="8448" width="9.140625" style="5"/>
    <col min="8449" max="8449" width="5.5703125" style="5" customWidth="1"/>
    <col min="8450" max="8450" width="39.85546875" style="5" customWidth="1"/>
    <col min="8451" max="8451" width="5.140625" style="5" customWidth="1"/>
    <col min="8452" max="8452" width="10.5703125" style="5" customWidth="1"/>
    <col min="8453" max="8453" width="12.5703125" style="5" customWidth="1"/>
    <col min="8454" max="8454" width="13.5703125" style="5" customWidth="1"/>
    <col min="8455" max="8704" width="9.140625" style="5"/>
    <col min="8705" max="8705" width="5.5703125" style="5" customWidth="1"/>
    <col min="8706" max="8706" width="39.85546875" style="5" customWidth="1"/>
    <col min="8707" max="8707" width="5.140625" style="5" customWidth="1"/>
    <col min="8708" max="8708" width="10.5703125" style="5" customWidth="1"/>
    <col min="8709" max="8709" width="12.5703125" style="5" customWidth="1"/>
    <col min="8710" max="8710" width="13.5703125" style="5" customWidth="1"/>
    <col min="8711" max="8960" width="9.140625" style="5"/>
    <col min="8961" max="8961" width="5.5703125" style="5" customWidth="1"/>
    <col min="8962" max="8962" width="39.85546875" style="5" customWidth="1"/>
    <col min="8963" max="8963" width="5.140625" style="5" customWidth="1"/>
    <col min="8964" max="8964" width="10.5703125" style="5" customWidth="1"/>
    <col min="8965" max="8965" width="12.5703125" style="5" customWidth="1"/>
    <col min="8966" max="8966" width="13.5703125" style="5" customWidth="1"/>
    <col min="8967" max="9216" width="9.140625" style="5"/>
    <col min="9217" max="9217" width="5.5703125" style="5" customWidth="1"/>
    <col min="9218" max="9218" width="39.85546875" style="5" customWidth="1"/>
    <col min="9219" max="9219" width="5.140625" style="5" customWidth="1"/>
    <col min="9220" max="9220" width="10.5703125" style="5" customWidth="1"/>
    <col min="9221" max="9221" width="12.5703125" style="5" customWidth="1"/>
    <col min="9222" max="9222" width="13.5703125" style="5" customWidth="1"/>
    <col min="9223" max="9472" width="9.140625" style="5"/>
    <col min="9473" max="9473" width="5.5703125" style="5" customWidth="1"/>
    <col min="9474" max="9474" width="39.85546875" style="5" customWidth="1"/>
    <col min="9475" max="9475" width="5.140625" style="5" customWidth="1"/>
    <col min="9476" max="9476" width="10.5703125" style="5" customWidth="1"/>
    <col min="9477" max="9477" width="12.5703125" style="5" customWidth="1"/>
    <col min="9478" max="9478" width="13.5703125" style="5" customWidth="1"/>
    <col min="9479" max="9728" width="9.140625" style="5"/>
    <col min="9729" max="9729" width="5.5703125" style="5" customWidth="1"/>
    <col min="9730" max="9730" width="39.85546875" style="5" customWidth="1"/>
    <col min="9731" max="9731" width="5.140625" style="5" customWidth="1"/>
    <col min="9732" max="9732" width="10.5703125" style="5" customWidth="1"/>
    <col min="9733" max="9733" width="12.5703125" style="5" customWidth="1"/>
    <col min="9734" max="9734" width="13.5703125" style="5" customWidth="1"/>
    <col min="9735" max="9984" width="9.140625" style="5"/>
    <col min="9985" max="9985" width="5.5703125" style="5" customWidth="1"/>
    <col min="9986" max="9986" width="39.85546875" style="5" customWidth="1"/>
    <col min="9987" max="9987" width="5.140625" style="5" customWidth="1"/>
    <col min="9988" max="9988" width="10.5703125" style="5" customWidth="1"/>
    <col min="9989" max="9989" width="12.5703125" style="5" customWidth="1"/>
    <col min="9990" max="9990" width="13.5703125" style="5" customWidth="1"/>
    <col min="9991" max="10240" width="9.140625" style="5"/>
    <col min="10241" max="10241" width="5.5703125" style="5" customWidth="1"/>
    <col min="10242" max="10242" width="39.85546875" style="5" customWidth="1"/>
    <col min="10243" max="10243" width="5.140625" style="5" customWidth="1"/>
    <col min="10244" max="10244" width="10.5703125" style="5" customWidth="1"/>
    <col min="10245" max="10245" width="12.5703125" style="5" customWidth="1"/>
    <col min="10246" max="10246" width="13.5703125" style="5" customWidth="1"/>
    <col min="10247" max="10496" width="9.140625" style="5"/>
    <col min="10497" max="10497" width="5.5703125" style="5" customWidth="1"/>
    <col min="10498" max="10498" width="39.85546875" style="5" customWidth="1"/>
    <col min="10499" max="10499" width="5.140625" style="5" customWidth="1"/>
    <col min="10500" max="10500" width="10.5703125" style="5" customWidth="1"/>
    <col min="10501" max="10501" width="12.5703125" style="5" customWidth="1"/>
    <col min="10502" max="10502" width="13.5703125" style="5" customWidth="1"/>
    <col min="10503" max="10752" width="9.140625" style="5"/>
    <col min="10753" max="10753" width="5.5703125" style="5" customWidth="1"/>
    <col min="10754" max="10754" width="39.85546875" style="5" customWidth="1"/>
    <col min="10755" max="10755" width="5.140625" style="5" customWidth="1"/>
    <col min="10756" max="10756" width="10.5703125" style="5" customWidth="1"/>
    <col min="10757" max="10757" width="12.5703125" style="5" customWidth="1"/>
    <col min="10758" max="10758" width="13.5703125" style="5" customWidth="1"/>
    <col min="10759" max="11008" width="9.140625" style="5"/>
    <col min="11009" max="11009" width="5.5703125" style="5" customWidth="1"/>
    <col min="11010" max="11010" width="39.85546875" style="5" customWidth="1"/>
    <col min="11011" max="11011" width="5.140625" style="5" customWidth="1"/>
    <col min="11012" max="11012" width="10.5703125" style="5" customWidth="1"/>
    <col min="11013" max="11013" width="12.5703125" style="5" customWidth="1"/>
    <col min="11014" max="11014" width="13.5703125" style="5" customWidth="1"/>
    <col min="11015" max="11264" width="9.140625" style="5"/>
    <col min="11265" max="11265" width="5.5703125" style="5" customWidth="1"/>
    <col min="11266" max="11266" width="39.85546875" style="5" customWidth="1"/>
    <col min="11267" max="11267" width="5.140625" style="5" customWidth="1"/>
    <col min="11268" max="11268" width="10.5703125" style="5" customWidth="1"/>
    <col min="11269" max="11269" width="12.5703125" style="5" customWidth="1"/>
    <col min="11270" max="11270" width="13.5703125" style="5" customWidth="1"/>
    <col min="11271" max="11520" width="9.140625" style="5"/>
    <col min="11521" max="11521" width="5.5703125" style="5" customWidth="1"/>
    <col min="11522" max="11522" width="39.85546875" style="5" customWidth="1"/>
    <col min="11523" max="11523" width="5.140625" style="5" customWidth="1"/>
    <col min="11524" max="11524" width="10.5703125" style="5" customWidth="1"/>
    <col min="11525" max="11525" width="12.5703125" style="5" customWidth="1"/>
    <col min="11526" max="11526" width="13.5703125" style="5" customWidth="1"/>
    <col min="11527" max="11776" width="9.140625" style="5"/>
    <col min="11777" max="11777" width="5.5703125" style="5" customWidth="1"/>
    <col min="11778" max="11778" width="39.85546875" style="5" customWidth="1"/>
    <col min="11779" max="11779" width="5.140625" style="5" customWidth="1"/>
    <col min="11780" max="11780" width="10.5703125" style="5" customWidth="1"/>
    <col min="11781" max="11781" width="12.5703125" style="5" customWidth="1"/>
    <col min="11782" max="11782" width="13.5703125" style="5" customWidth="1"/>
    <col min="11783" max="12032" width="9.140625" style="5"/>
    <col min="12033" max="12033" width="5.5703125" style="5" customWidth="1"/>
    <col min="12034" max="12034" width="39.85546875" style="5" customWidth="1"/>
    <col min="12035" max="12035" width="5.140625" style="5" customWidth="1"/>
    <col min="12036" max="12036" width="10.5703125" style="5" customWidth="1"/>
    <col min="12037" max="12037" width="12.5703125" style="5" customWidth="1"/>
    <col min="12038" max="12038" width="13.5703125" style="5" customWidth="1"/>
    <col min="12039" max="12288" width="9.140625" style="5"/>
    <col min="12289" max="12289" width="5.5703125" style="5" customWidth="1"/>
    <col min="12290" max="12290" width="39.85546875" style="5" customWidth="1"/>
    <col min="12291" max="12291" width="5.140625" style="5" customWidth="1"/>
    <col min="12292" max="12292" width="10.5703125" style="5" customWidth="1"/>
    <col min="12293" max="12293" width="12.5703125" style="5" customWidth="1"/>
    <col min="12294" max="12294" width="13.5703125" style="5" customWidth="1"/>
    <col min="12295" max="12544" width="9.140625" style="5"/>
    <col min="12545" max="12545" width="5.5703125" style="5" customWidth="1"/>
    <col min="12546" max="12546" width="39.85546875" style="5" customWidth="1"/>
    <col min="12547" max="12547" width="5.140625" style="5" customWidth="1"/>
    <col min="12548" max="12548" width="10.5703125" style="5" customWidth="1"/>
    <col min="12549" max="12549" width="12.5703125" style="5" customWidth="1"/>
    <col min="12550" max="12550" width="13.5703125" style="5" customWidth="1"/>
    <col min="12551" max="12800" width="9.140625" style="5"/>
    <col min="12801" max="12801" width="5.5703125" style="5" customWidth="1"/>
    <col min="12802" max="12802" width="39.85546875" style="5" customWidth="1"/>
    <col min="12803" max="12803" width="5.140625" style="5" customWidth="1"/>
    <col min="12804" max="12804" width="10.5703125" style="5" customWidth="1"/>
    <col min="12805" max="12805" width="12.5703125" style="5" customWidth="1"/>
    <col min="12806" max="12806" width="13.5703125" style="5" customWidth="1"/>
    <col min="12807" max="13056" width="9.140625" style="5"/>
    <col min="13057" max="13057" width="5.5703125" style="5" customWidth="1"/>
    <col min="13058" max="13058" width="39.85546875" style="5" customWidth="1"/>
    <col min="13059" max="13059" width="5.140625" style="5" customWidth="1"/>
    <col min="13060" max="13060" width="10.5703125" style="5" customWidth="1"/>
    <col min="13061" max="13061" width="12.5703125" style="5" customWidth="1"/>
    <col min="13062" max="13062" width="13.5703125" style="5" customWidth="1"/>
    <col min="13063" max="13312" width="9.140625" style="5"/>
    <col min="13313" max="13313" width="5.5703125" style="5" customWidth="1"/>
    <col min="13314" max="13314" width="39.85546875" style="5" customWidth="1"/>
    <col min="13315" max="13315" width="5.140625" style="5" customWidth="1"/>
    <col min="13316" max="13316" width="10.5703125" style="5" customWidth="1"/>
    <col min="13317" max="13317" width="12.5703125" style="5" customWidth="1"/>
    <col min="13318" max="13318" width="13.5703125" style="5" customWidth="1"/>
    <col min="13319" max="13568" width="9.140625" style="5"/>
    <col min="13569" max="13569" width="5.5703125" style="5" customWidth="1"/>
    <col min="13570" max="13570" width="39.85546875" style="5" customWidth="1"/>
    <col min="13571" max="13571" width="5.140625" style="5" customWidth="1"/>
    <col min="13572" max="13572" width="10.5703125" style="5" customWidth="1"/>
    <col min="13573" max="13573" width="12.5703125" style="5" customWidth="1"/>
    <col min="13574" max="13574" width="13.5703125" style="5" customWidth="1"/>
    <col min="13575" max="13824" width="9.140625" style="5"/>
    <col min="13825" max="13825" width="5.5703125" style="5" customWidth="1"/>
    <col min="13826" max="13826" width="39.85546875" style="5" customWidth="1"/>
    <col min="13827" max="13827" width="5.140625" style="5" customWidth="1"/>
    <col min="13828" max="13828" width="10.5703125" style="5" customWidth="1"/>
    <col min="13829" max="13829" width="12.5703125" style="5" customWidth="1"/>
    <col min="13830" max="13830" width="13.5703125" style="5" customWidth="1"/>
    <col min="13831" max="14080" width="9.140625" style="5"/>
    <col min="14081" max="14081" width="5.5703125" style="5" customWidth="1"/>
    <col min="14082" max="14082" width="39.85546875" style="5" customWidth="1"/>
    <col min="14083" max="14083" width="5.140625" style="5" customWidth="1"/>
    <col min="14084" max="14084" width="10.5703125" style="5" customWidth="1"/>
    <col min="14085" max="14085" width="12.5703125" style="5" customWidth="1"/>
    <col min="14086" max="14086" width="13.5703125" style="5" customWidth="1"/>
    <col min="14087" max="14336" width="9.140625" style="5"/>
    <col min="14337" max="14337" width="5.5703125" style="5" customWidth="1"/>
    <col min="14338" max="14338" width="39.85546875" style="5" customWidth="1"/>
    <col min="14339" max="14339" width="5.140625" style="5" customWidth="1"/>
    <col min="14340" max="14340" width="10.5703125" style="5" customWidth="1"/>
    <col min="14341" max="14341" width="12.5703125" style="5" customWidth="1"/>
    <col min="14342" max="14342" width="13.5703125" style="5" customWidth="1"/>
    <col min="14343" max="14592" width="9.140625" style="5"/>
    <col min="14593" max="14593" width="5.5703125" style="5" customWidth="1"/>
    <col min="14594" max="14594" width="39.85546875" style="5" customWidth="1"/>
    <col min="14595" max="14595" width="5.140625" style="5" customWidth="1"/>
    <col min="14596" max="14596" width="10.5703125" style="5" customWidth="1"/>
    <col min="14597" max="14597" width="12.5703125" style="5" customWidth="1"/>
    <col min="14598" max="14598" width="13.5703125" style="5" customWidth="1"/>
    <col min="14599" max="14848" width="9.140625" style="5"/>
    <col min="14849" max="14849" width="5.5703125" style="5" customWidth="1"/>
    <col min="14850" max="14850" width="39.85546875" style="5" customWidth="1"/>
    <col min="14851" max="14851" width="5.140625" style="5" customWidth="1"/>
    <col min="14852" max="14852" width="10.5703125" style="5" customWidth="1"/>
    <col min="14853" max="14853" width="12.5703125" style="5" customWidth="1"/>
    <col min="14854" max="14854" width="13.5703125" style="5" customWidth="1"/>
    <col min="14855" max="15104" width="9.140625" style="5"/>
    <col min="15105" max="15105" width="5.5703125" style="5" customWidth="1"/>
    <col min="15106" max="15106" width="39.85546875" style="5" customWidth="1"/>
    <col min="15107" max="15107" width="5.140625" style="5" customWidth="1"/>
    <col min="15108" max="15108" width="10.5703125" style="5" customWidth="1"/>
    <col min="15109" max="15109" width="12.5703125" style="5" customWidth="1"/>
    <col min="15110" max="15110" width="13.5703125" style="5" customWidth="1"/>
    <col min="15111" max="15360" width="9.140625" style="5"/>
    <col min="15361" max="15361" width="5.5703125" style="5" customWidth="1"/>
    <col min="15362" max="15362" width="39.85546875" style="5" customWidth="1"/>
    <col min="15363" max="15363" width="5.140625" style="5" customWidth="1"/>
    <col min="15364" max="15364" width="10.5703125" style="5" customWidth="1"/>
    <col min="15365" max="15365" width="12.5703125" style="5" customWidth="1"/>
    <col min="15366" max="15366" width="13.5703125" style="5" customWidth="1"/>
    <col min="15367" max="15616" width="9.140625" style="5"/>
    <col min="15617" max="15617" width="5.5703125" style="5" customWidth="1"/>
    <col min="15618" max="15618" width="39.85546875" style="5" customWidth="1"/>
    <col min="15619" max="15619" width="5.140625" style="5" customWidth="1"/>
    <col min="15620" max="15620" width="10.5703125" style="5" customWidth="1"/>
    <col min="15621" max="15621" width="12.5703125" style="5" customWidth="1"/>
    <col min="15622" max="15622" width="13.5703125" style="5" customWidth="1"/>
    <col min="15623" max="15872" width="9.140625" style="5"/>
    <col min="15873" max="15873" width="5.5703125" style="5" customWidth="1"/>
    <col min="15874" max="15874" width="39.85546875" style="5" customWidth="1"/>
    <col min="15875" max="15875" width="5.140625" style="5" customWidth="1"/>
    <col min="15876" max="15876" width="10.5703125" style="5" customWidth="1"/>
    <col min="15877" max="15877" width="12.5703125" style="5" customWidth="1"/>
    <col min="15878" max="15878" width="13.5703125" style="5" customWidth="1"/>
    <col min="15879" max="16128" width="9.140625" style="5"/>
    <col min="16129" max="16129" width="5.5703125" style="5" customWidth="1"/>
    <col min="16130" max="16130" width="39.85546875" style="5" customWidth="1"/>
    <col min="16131" max="16131" width="5.140625" style="5" customWidth="1"/>
    <col min="16132" max="16132" width="10.5703125" style="5" customWidth="1"/>
    <col min="16133" max="16133" width="12.5703125" style="5" customWidth="1"/>
    <col min="16134" max="16134" width="13.5703125" style="5" customWidth="1"/>
    <col min="16135" max="16384" width="9.140625" style="5"/>
  </cols>
  <sheetData>
    <row r="1" spans="1:8" ht="22.5">
      <c r="A1" s="4"/>
      <c r="C1" s="6"/>
      <c r="D1" s="6"/>
      <c r="E1" s="7"/>
      <c r="F1" s="7"/>
      <c r="H1" s="8"/>
    </row>
    <row r="2" spans="1:8" ht="18" customHeight="1">
      <c r="A2" s="9"/>
      <c r="C2" s="6"/>
      <c r="D2" s="6"/>
      <c r="E2" s="10"/>
      <c r="F2" s="10"/>
      <c r="H2" s="8"/>
    </row>
    <row r="3" spans="1:8" ht="18.75" hidden="1">
      <c r="A3" s="11"/>
      <c r="C3" s="6"/>
      <c r="D3" s="6"/>
      <c r="E3" s="10"/>
      <c r="F3" s="10"/>
      <c r="H3" s="8"/>
    </row>
    <row r="4" spans="1:8" ht="18.75" hidden="1">
      <c r="A4" s="12"/>
      <c r="B4" s="13"/>
      <c r="C4" s="14"/>
      <c r="D4" s="14"/>
      <c r="E4" s="15"/>
      <c r="F4" s="15"/>
      <c r="G4" s="13"/>
      <c r="H4" s="16"/>
    </row>
    <row r="5" spans="1:8" ht="15">
      <c r="A5" s="17"/>
      <c r="B5" s="18"/>
      <c r="C5" s="18"/>
      <c r="D5" s="19"/>
      <c r="E5" s="13"/>
      <c r="F5" s="13"/>
    </row>
    <row r="6" spans="1:8" ht="56.25" customHeight="1">
      <c r="A6" s="208" t="s">
        <v>51</v>
      </c>
      <c r="B6" s="209"/>
      <c r="C6" s="209"/>
      <c r="D6" s="209"/>
      <c r="E6" s="209"/>
      <c r="F6" s="209"/>
      <c r="G6" s="209"/>
    </row>
    <row r="7" spans="1:8" ht="15">
      <c r="A7" s="20"/>
      <c r="B7" s="21"/>
      <c r="C7" s="22"/>
      <c r="D7" s="23"/>
    </row>
    <row r="8" spans="1:8" ht="15">
      <c r="A8" s="24"/>
      <c r="B8" s="25"/>
      <c r="C8" s="22"/>
      <c r="D8" s="23"/>
    </row>
    <row r="9" spans="1:8" ht="18">
      <c r="A9" s="26" t="s">
        <v>52</v>
      </c>
      <c r="B9" s="25"/>
      <c r="C9" s="22"/>
      <c r="D9" s="23"/>
    </row>
    <row r="10" spans="1:8" s="28" customFormat="1" ht="16.5" thickBot="1">
      <c r="A10" s="30" t="s">
        <v>53</v>
      </c>
      <c r="B10" s="31"/>
      <c r="C10" s="32"/>
      <c r="D10" s="33"/>
      <c r="E10" s="32"/>
      <c r="F10" s="32"/>
    </row>
    <row r="11" spans="1:8" s="28" customFormat="1" ht="14.25" customHeight="1" thickBot="1">
      <c r="A11" s="34" t="s">
        <v>54</v>
      </c>
      <c r="B11" s="35" t="s">
        <v>55</v>
      </c>
      <c r="C11" s="36" t="s">
        <v>56</v>
      </c>
      <c r="D11" s="37" t="s">
        <v>57</v>
      </c>
      <c r="E11" s="38" t="s">
        <v>58</v>
      </c>
      <c r="F11" s="39" t="s">
        <v>59</v>
      </c>
    </row>
    <row r="12" spans="1:8" s="28" customFormat="1" ht="24" customHeight="1">
      <c r="A12" s="40" t="s">
        <v>60</v>
      </c>
      <c r="B12" s="41" t="s">
        <v>61</v>
      </c>
      <c r="C12" s="40"/>
      <c r="D12" s="42"/>
      <c r="E12" s="43"/>
      <c r="F12" s="43"/>
    </row>
    <row r="13" spans="1:8" s="47" customFormat="1" ht="25.5" outlineLevel="1">
      <c r="A13" s="44">
        <v>1</v>
      </c>
      <c r="B13" s="45" t="s">
        <v>62</v>
      </c>
      <c r="C13" s="44" t="s">
        <v>19</v>
      </c>
      <c r="D13" s="46">
        <v>55</v>
      </c>
      <c r="E13" s="46">
        <v>0</v>
      </c>
      <c r="F13" s="46">
        <f>D13*E13</f>
        <v>0</v>
      </c>
    </row>
    <row r="14" spans="1:8" s="47" customFormat="1" ht="24.75" customHeight="1" outlineLevel="1">
      <c r="A14" s="44">
        <v>2</v>
      </c>
      <c r="B14" s="45" t="s">
        <v>63</v>
      </c>
      <c r="C14" s="44" t="s">
        <v>64</v>
      </c>
      <c r="D14" s="46">
        <v>135</v>
      </c>
      <c r="E14" s="46">
        <v>0</v>
      </c>
      <c r="F14" s="46">
        <f t="shared" ref="F14:F20" si="0">D14*E14</f>
        <v>0</v>
      </c>
    </row>
    <row r="15" spans="1:8" s="47" customFormat="1" hidden="1" outlineLevel="1">
      <c r="A15" s="44"/>
      <c r="B15" s="45"/>
      <c r="C15" s="44"/>
      <c r="D15" s="46"/>
      <c r="E15" s="46">
        <v>0</v>
      </c>
      <c r="F15" s="46"/>
    </row>
    <row r="16" spans="1:8" s="47" customFormat="1" ht="31.5" hidden="1" customHeight="1" outlineLevel="1">
      <c r="A16" s="44"/>
      <c r="B16" s="45"/>
      <c r="C16" s="44"/>
      <c r="D16" s="46"/>
      <c r="E16" s="46">
        <v>0</v>
      </c>
      <c r="F16" s="46">
        <f t="shared" si="0"/>
        <v>0</v>
      </c>
    </row>
    <row r="17" spans="1:6" s="47" customFormat="1" hidden="1" outlineLevel="1">
      <c r="A17" s="44"/>
      <c r="B17" s="45"/>
      <c r="C17" s="44"/>
      <c r="D17" s="46"/>
      <c r="E17" s="46">
        <v>0</v>
      </c>
      <c r="F17" s="46">
        <f t="shared" si="0"/>
        <v>0</v>
      </c>
    </row>
    <row r="18" spans="1:6" s="47" customFormat="1" outlineLevel="1">
      <c r="A18" s="44">
        <v>4</v>
      </c>
      <c r="B18" s="44" t="s">
        <v>65</v>
      </c>
      <c r="C18" s="44" t="s">
        <v>66</v>
      </c>
      <c r="D18" s="46">
        <v>12</v>
      </c>
      <c r="E18" s="46">
        <v>0</v>
      </c>
      <c r="F18" s="46">
        <f t="shared" si="0"/>
        <v>0</v>
      </c>
    </row>
    <row r="19" spans="1:6" s="47" customFormat="1" outlineLevel="1">
      <c r="A19" s="44">
        <v>5</v>
      </c>
      <c r="B19" s="44" t="s">
        <v>67</v>
      </c>
      <c r="C19" s="44" t="s">
        <v>66</v>
      </c>
      <c r="D19" s="46">
        <v>1</v>
      </c>
      <c r="E19" s="46">
        <v>0</v>
      </c>
      <c r="F19" s="46">
        <f t="shared" si="0"/>
        <v>0</v>
      </c>
    </row>
    <row r="20" spans="1:6" s="47" customFormat="1" ht="12" customHeight="1" outlineLevel="1">
      <c r="A20" s="44">
        <v>6</v>
      </c>
      <c r="B20" s="44" t="s">
        <v>68</v>
      </c>
      <c r="C20" s="44" t="s">
        <v>66</v>
      </c>
      <c r="D20" s="46">
        <v>9</v>
      </c>
      <c r="E20" s="46">
        <v>0</v>
      </c>
      <c r="F20" s="46">
        <f t="shared" si="0"/>
        <v>0</v>
      </c>
    </row>
    <row r="21" spans="1:6" s="47" customFormat="1" hidden="1" outlineLevel="1">
      <c r="A21" s="44"/>
      <c r="B21" s="44"/>
      <c r="C21" s="44"/>
      <c r="D21" s="46"/>
      <c r="E21" s="46"/>
      <c r="F21" s="46"/>
    </row>
    <row r="22" spans="1:6" s="28" customFormat="1" ht="14.25" customHeight="1" outlineLevel="1">
      <c r="A22" s="48"/>
      <c r="B22" s="41" t="s">
        <v>61</v>
      </c>
      <c r="C22" s="48"/>
      <c r="D22" s="49"/>
      <c r="E22" s="48"/>
      <c r="F22" s="50">
        <f>F21+F20+F19+F18+F15+F14+F13</f>
        <v>0</v>
      </c>
    </row>
    <row r="23" spans="1:6" s="28" customFormat="1" ht="21" customHeight="1">
      <c r="A23" s="40" t="s">
        <v>69</v>
      </c>
      <c r="B23" s="41" t="s">
        <v>70</v>
      </c>
      <c r="C23" s="40"/>
      <c r="D23" s="42"/>
      <c r="E23" s="43"/>
      <c r="F23" s="43"/>
    </row>
    <row r="24" spans="1:6" s="47" customFormat="1" ht="37.5" customHeight="1" outlineLevel="1">
      <c r="A24" s="44">
        <v>1</v>
      </c>
      <c r="B24" s="45" t="s">
        <v>71</v>
      </c>
      <c r="C24" s="44" t="s">
        <v>64</v>
      </c>
      <c r="D24" s="46">
        <v>14</v>
      </c>
      <c r="E24" s="46">
        <v>0</v>
      </c>
      <c r="F24" s="46">
        <f t="shared" ref="F24:F26" si="1">D24*E24</f>
        <v>0</v>
      </c>
    </row>
    <row r="25" spans="1:6" s="47" customFormat="1" hidden="1" outlineLevel="1">
      <c r="A25" s="44"/>
      <c r="B25" s="45"/>
      <c r="C25" s="44"/>
      <c r="D25" s="46"/>
      <c r="E25" s="46">
        <v>0</v>
      </c>
      <c r="F25" s="46">
        <f t="shared" si="1"/>
        <v>0</v>
      </c>
    </row>
    <row r="26" spans="1:6" s="47" customFormat="1" ht="25.5" outlineLevel="1">
      <c r="A26" s="44">
        <v>2</v>
      </c>
      <c r="B26" s="45" t="s">
        <v>72</v>
      </c>
      <c r="C26" s="44" t="s">
        <v>73</v>
      </c>
      <c r="D26" s="46">
        <v>24</v>
      </c>
      <c r="E26" s="46">
        <v>0</v>
      </c>
      <c r="F26" s="46">
        <f t="shared" si="1"/>
        <v>0</v>
      </c>
    </row>
    <row r="27" spans="1:6" s="47" customFormat="1" hidden="1" outlineLevel="1">
      <c r="A27" s="44"/>
      <c r="B27" s="45"/>
      <c r="C27" s="44"/>
      <c r="D27" s="46"/>
      <c r="E27" s="46"/>
      <c r="F27" s="46"/>
    </row>
    <row r="28" spans="1:6" s="28" customFormat="1" outlineLevel="1">
      <c r="A28" s="48"/>
      <c r="B28" s="41" t="s">
        <v>70</v>
      </c>
      <c r="C28" s="48"/>
      <c r="D28" s="49"/>
      <c r="E28" s="49"/>
      <c r="F28" s="50">
        <f>F27+F26+F24</f>
        <v>0</v>
      </c>
    </row>
    <row r="29" spans="1:6" s="28" customFormat="1" ht="24" customHeight="1">
      <c r="A29" s="40" t="s">
        <v>74</v>
      </c>
      <c r="B29" s="41" t="s">
        <v>75</v>
      </c>
      <c r="C29" s="40"/>
      <c r="D29" s="42"/>
      <c r="E29" s="43"/>
      <c r="F29" s="43"/>
    </row>
    <row r="30" spans="1:6" s="47" customFormat="1" ht="25.5" outlineLevel="1">
      <c r="A30" s="44">
        <v>1</v>
      </c>
      <c r="B30" s="45" t="s">
        <v>76</v>
      </c>
      <c r="C30" s="44" t="s">
        <v>64</v>
      </c>
      <c r="D30" s="46">
        <v>335</v>
      </c>
      <c r="E30" s="46">
        <v>0</v>
      </c>
      <c r="F30" s="46">
        <f t="shared" ref="F30:F45" si="2">D30*E30</f>
        <v>0</v>
      </c>
    </row>
    <row r="31" spans="1:6" s="47" customFormat="1" hidden="1" outlineLevel="1">
      <c r="A31" s="44"/>
      <c r="B31" s="45"/>
      <c r="C31" s="44"/>
      <c r="D31" s="46"/>
      <c r="E31" s="46">
        <v>0</v>
      </c>
      <c r="F31" s="46">
        <f t="shared" si="2"/>
        <v>0</v>
      </c>
    </row>
    <row r="32" spans="1:6" s="47" customFormat="1" ht="32.25" hidden="1" customHeight="1" outlineLevel="1">
      <c r="A32" s="44"/>
      <c r="B32" s="45"/>
      <c r="C32" s="44"/>
      <c r="D32" s="46"/>
      <c r="E32" s="46">
        <v>0</v>
      </c>
      <c r="F32" s="46">
        <f t="shared" si="2"/>
        <v>0</v>
      </c>
    </row>
    <row r="33" spans="1:6" s="47" customFormat="1" ht="32.25" customHeight="1" outlineLevel="1">
      <c r="A33" s="44">
        <v>2</v>
      </c>
      <c r="B33" s="45" t="s">
        <v>77</v>
      </c>
      <c r="C33" s="44" t="s">
        <v>64</v>
      </c>
      <c r="D33" s="46">
        <v>18.600000000000001</v>
      </c>
      <c r="E33" s="46">
        <v>0</v>
      </c>
      <c r="F33" s="46">
        <f t="shared" si="2"/>
        <v>0</v>
      </c>
    </row>
    <row r="34" spans="1:6" s="47" customFormat="1" outlineLevel="1">
      <c r="A34" s="44">
        <v>3</v>
      </c>
      <c r="B34" s="45" t="s">
        <v>78</v>
      </c>
      <c r="C34" s="44" t="s">
        <v>64</v>
      </c>
      <c r="D34" s="46">
        <v>95</v>
      </c>
      <c r="E34" s="46">
        <v>0</v>
      </c>
      <c r="F34" s="46">
        <f t="shared" si="2"/>
        <v>0</v>
      </c>
    </row>
    <row r="35" spans="1:6" s="47" customFormat="1" ht="21" customHeight="1" outlineLevel="1">
      <c r="A35" s="44">
        <v>4</v>
      </c>
      <c r="B35" s="45" t="s">
        <v>79</v>
      </c>
      <c r="C35" s="44" t="s">
        <v>73</v>
      </c>
      <c r="D35" s="46">
        <v>260</v>
      </c>
      <c r="E35" s="46">
        <v>0</v>
      </c>
      <c r="F35" s="46">
        <f t="shared" si="2"/>
        <v>0</v>
      </c>
    </row>
    <row r="36" spans="1:6" s="47" customFormat="1" ht="25.5" outlineLevel="1">
      <c r="A36" s="44">
        <v>5</v>
      </c>
      <c r="B36" s="45" t="s">
        <v>80</v>
      </c>
      <c r="C36" s="44" t="s">
        <v>64</v>
      </c>
      <c r="D36" s="46">
        <v>48</v>
      </c>
      <c r="E36" s="46">
        <v>0</v>
      </c>
      <c r="F36" s="46">
        <f t="shared" si="2"/>
        <v>0</v>
      </c>
    </row>
    <row r="37" spans="1:6" s="47" customFormat="1" ht="24.75" customHeight="1" outlineLevel="1">
      <c r="A37" s="44">
        <v>6</v>
      </c>
      <c r="B37" s="45" t="s">
        <v>81</v>
      </c>
      <c r="C37" s="44" t="s">
        <v>73</v>
      </c>
      <c r="D37" s="46">
        <v>44</v>
      </c>
      <c r="E37" s="46">
        <v>0</v>
      </c>
      <c r="F37" s="46">
        <f t="shared" si="2"/>
        <v>0</v>
      </c>
    </row>
    <row r="38" spans="1:6" s="47" customFormat="1" ht="21" hidden="1" customHeight="1" outlineLevel="1">
      <c r="A38" s="44"/>
      <c r="B38" s="45"/>
      <c r="C38" s="44"/>
      <c r="D38" s="46"/>
      <c r="E38" s="46">
        <v>0</v>
      </c>
      <c r="F38" s="46">
        <f t="shared" si="2"/>
        <v>0</v>
      </c>
    </row>
    <row r="39" spans="1:6" s="47" customFormat="1" outlineLevel="1">
      <c r="A39" s="44">
        <v>7</v>
      </c>
      <c r="B39" s="45" t="s">
        <v>82</v>
      </c>
      <c r="C39" s="44" t="s">
        <v>64</v>
      </c>
      <c r="D39" s="46">
        <v>14</v>
      </c>
      <c r="E39" s="46">
        <v>0</v>
      </c>
      <c r="F39" s="46">
        <f t="shared" si="2"/>
        <v>0</v>
      </c>
    </row>
    <row r="40" spans="1:6" s="47" customFormat="1" outlineLevel="1">
      <c r="A40" s="44">
        <v>8</v>
      </c>
      <c r="B40" s="45" t="s">
        <v>83</v>
      </c>
      <c r="C40" s="44" t="s">
        <v>10</v>
      </c>
      <c r="D40" s="46">
        <v>34</v>
      </c>
      <c r="E40" s="46">
        <v>0</v>
      </c>
      <c r="F40" s="46">
        <f t="shared" si="2"/>
        <v>0</v>
      </c>
    </row>
    <row r="41" spans="1:6" s="47" customFormat="1" ht="25.5" outlineLevel="1">
      <c r="A41" s="44">
        <v>9</v>
      </c>
      <c r="B41" s="45" t="s">
        <v>84</v>
      </c>
      <c r="C41" s="44" t="s">
        <v>73</v>
      </c>
      <c r="D41" s="46">
        <v>45</v>
      </c>
      <c r="E41" s="46">
        <v>0</v>
      </c>
      <c r="F41" s="46">
        <f t="shared" si="2"/>
        <v>0</v>
      </c>
    </row>
    <row r="42" spans="1:6" s="47" customFormat="1" ht="25.5" outlineLevel="1">
      <c r="A42" s="44">
        <v>10</v>
      </c>
      <c r="B42" s="45" t="s">
        <v>85</v>
      </c>
      <c r="C42" s="44" t="s">
        <v>73</v>
      </c>
      <c r="D42" s="46">
        <v>27</v>
      </c>
      <c r="E42" s="46">
        <v>0</v>
      </c>
      <c r="F42" s="46">
        <f t="shared" si="2"/>
        <v>0</v>
      </c>
    </row>
    <row r="43" spans="1:6" s="47" customFormat="1" ht="28.5" customHeight="1" outlineLevel="1">
      <c r="A43" s="44">
        <v>11</v>
      </c>
      <c r="B43" s="45" t="s">
        <v>86</v>
      </c>
      <c r="C43" s="44" t="s">
        <v>73</v>
      </c>
      <c r="D43" s="46">
        <v>28</v>
      </c>
      <c r="E43" s="46">
        <v>0</v>
      </c>
      <c r="F43" s="46">
        <f t="shared" si="2"/>
        <v>0</v>
      </c>
    </row>
    <row r="44" spans="1:6" s="47" customFormat="1" outlineLevel="1">
      <c r="A44" s="44">
        <v>12</v>
      </c>
      <c r="B44" s="44" t="s">
        <v>87</v>
      </c>
      <c r="C44" s="44" t="s">
        <v>73</v>
      </c>
      <c r="D44" s="46">
        <v>14</v>
      </c>
      <c r="E44" s="46">
        <v>0</v>
      </c>
      <c r="F44" s="46">
        <f t="shared" si="2"/>
        <v>0</v>
      </c>
    </row>
    <row r="45" spans="1:6" s="47" customFormat="1" outlineLevel="1">
      <c r="A45" s="44">
        <v>13</v>
      </c>
      <c r="B45" s="45" t="s">
        <v>88</v>
      </c>
      <c r="C45" s="44" t="s">
        <v>64</v>
      </c>
      <c r="D45" s="46">
        <v>14</v>
      </c>
      <c r="E45" s="46">
        <v>0</v>
      </c>
      <c r="F45" s="46">
        <f t="shared" si="2"/>
        <v>0</v>
      </c>
    </row>
    <row r="46" spans="1:6" s="28" customFormat="1" ht="19.5" customHeight="1" outlineLevel="1">
      <c r="A46" s="48"/>
      <c r="B46" s="41" t="s">
        <v>75</v>
      </c>
      <c r="C46" s="48"/>
      <c r="D46" s="49"/>
      <c r="E46" s="48"/>
      <c r="F46" s="50">
        <f>F45+F44+F43+F42+F41+F40+F39+F37+F36+F35+F34+F33+F30</f>
        <v>0</v>
      </c>
    </row>
    <row r="47" spans="1:6" s="28" customFormat="1" ht="23.25" customHeight="1">
      <c r="A47" s="40" t="s">
        <v>89</v>
      </c>
      <c r="B47" s="41" t="s">
        <v>90</v>
      </c>
      <c r="C47" s="40"/>
      <c r="D47" s="42"/>
      <c r="E47" s="43"/>
      <c r="F47" s="43"/>
    </row>
    <row r="48" spans="1:6" s="47" customFormat="1" ht="25.5" outlineLevel="1">
      <c r="A48" s="44">
        <v>1</v>
      </c>
      <c r="B48" s="45" t="s">
        <v>91</v>
      </c>
      <c r="C48" s="44" t="s">
        <v>64</v>
      </c>
      <c r="D48" s="46">
        <v>100</v>
      </c>
      <c r="E48" s="46">
        <v>0</v>
      </c>
      <c r="F48" s="46">
        <f t="shared" ref="F48:F49" si="3">D48*E48</f>
        <v>0</v>
      </c>
    </row>
    <row r="49" spans="1:6" s="47" customFormat="1" ht="25.5" outlineLevel="1">
      <c r="A49" s="44">
        <v>2</v>
      </c>
      <c r="B49" s="45" t="s">
        <v>92</v>
      </c>
      <c r="C49" s="44" t="s">
        <v>73</v>
      </c>
      <c r="D49" s="46">
        <v>15.6</v>
      </c>
      <c r="E49" s="46">
        <v>0</v>
      </c>
      <c r="F49" s="46">
        <f t="shared" si="3"/>
        <v>0</v>
      </c>
    </row>
    <row r="50" spans="1:6" s="47" customFormat="1" hidden="1" outlineLevel="1">
      <c r="A50" s="44"/>
      <c r="B50" s="44"/>
      <c r="C50" s="44"/>
      <c r="D50" s="46"/>
      <c r="E50" s="46"/>
      <c r="F50" s="46"/>
    </row>
    <row r="51" spans="1:6" s="28" customFormat="1" outlineLevel="1">
      <c r="A51" s="48"/>
      <c r="B51" s="41" t="s">
        <v>90</v>
      </c>
      <c r="C51" s="48"/>
      <c r="D51" s="49"/>
      <c r="E51" s="48"/>
      <c r="F51" s="50">
        <f>F50+F49+F48</f>
        <v>0</v>
      </c>
    </row>
    <row r="52" spans="1:6" s="28" customFormat="1" ht="31.5" customHeight="1">
      <c r="A52" s="40" t="s">
        <v>93</v>
      </c>
      <c r="B52" s="51" t="s">
        <v>94</v>
      </c>
      <c r="C52" s="40"/>
      <c r="D52" s="42"/>
      <c r="E52" s="43"/>
      <c r="F52" s="43"/>
    </row>
    <row r="53" spans="1:6" s="47" customFormat="1" ht="25.5" outlineLevel="1">
      <c r="A53" s="44">
        <v>1</v>
      </c>
      <c r="B53" s="45" t="s">
        <v>95</v>
      </c>
      <c r="C53" s="44" t="s">
        <v>64</v>
      </c>
      <c r="D53" s="46">
        <v>934</v>
      </c>
      <c r="E53" s="46">
        <v>0</v>
      </c>
      <c r="F53" s="46">
        <f t="shared" ref="F53:F62" si="4">D53*E53</f>
        <v>0</v>
      </c>
    </row>
    <row r="54" spans="1:6" s="47" customFormat="1" ht="24.75" customHeight="1" outlineLevel="1">
      <c r="A54" s="44">
        <v>2</v>
      </c>
      <c r="B54" s="45" t="s">
        <v>96</v>
      </c>
      <c r="C54" s="44" t="s">
        <v>73</v>
      </c>
      <c r="D54" s="46">
        <v>137</v>
      </c>
      <c r="E54" s="46">
        <v>0</v>
      </c>
      <c r="F54" s="46">
        <f t="shared" si="4"/>
        <v>0</v>
      </c>
    </row>
    <row r="55" spans="1:6" s="47" customFormat="1" hidden="1" outlineLevel="1">
      <c r="A55" s="44"/>
      <c r="B55" s="45"/>
      <c r="C55" s="44"/>
      <c r="D55" s="46"/>
      <c r="E55" s="46">
        <v>0</v>
      </c>
      <c r="F55" s="46">
        <f t="shared" si="4"/>
        <v>0</v>
      </c>
    </row>
    <row r="56" spans="1:6" s="47" customFormat="1" ht="25.5" outlineLevel="1">
      <c r="A56" s="44">
        <v>3</v>
      </c>
      <c r="B56" s="45" t="s">
        <v>97</v>
      </c>
      <c r="C56" s="44" t="s">
        <v>73</v>
      </c>
      <c r="D56" s="46">
        <v>137</v>
      </c>
      <c r="E56" s="46">
        <v>0</v>
      </c>
      <c r="F56" s="46">
        <f t="shared" si="4"/>
        <v>0</v>
      </c>
    </row>
    <row r="57" spans="1:6" s="47" customFormat="1" hidden="1" outlineLevel="1">
      <c r="A57" s="44"/>
      <c r="B57" s="44"/>
      <c r="C57" s="44"/>
      <c r="D57" s="46"/>
      <c r="E57" s="46">
        <v>0</v>
      </c>
      <c r="F57" s="46">
        <f t="shared" si="4"/>
        <v>0</v>
      </c>
    </row>
    <row r="58" spans="1:6" s="47" customFormat="1" ht="12" customHeight="1" outlineLevel="1">
      <c r="A58" s="44">
        <v>4</v>
      </c>
      <c r="B58" s="44" t="s">
        <v>98</v>
      </c>
      <c r="C58" s="44" t="s">
        <v>64</v>
      </c>
      <c r="D58" s="46">
        <v>660</v>
      </c>
      <c r="E58" s="46">
        <v>0</v>
      </c>
      <c r="F58" s="46">
        <f t="shared" si="4"/>
        <v>0</v>
      </c>
    </row>
    <row r="59" spans="1:6" s="47" customFormat="1" hidden="1" outlineLevel="1">
      <c r="A59" s="44"/>
      <c r="B59" s="45"/>
      <c r="C59" s="44"/>
      <c r="D59" s="46"/>
      <c r="E59" s="46">
        <v>0</v>
      </c>
      <c r="F59" s="46">
        <f t="shared" si="4"/>
        <v>0</v>
      </c>
    </row>
    <row r="60" spans="1:6" s="47" customFormat="1" ht="15.75" customHeight="1" outlineLevel="1">
      <c r="A60" s="44">
        <v>5</v>
      </c>
      <c r="B60" s="44" t="s">
        <v>99</v>
      </c>
      <c r="C60" s="44" t="s">
        <v>73</v>
      </c>
      <c r="D60" s="46">
        <v>137</v>
      </c>
      <c r="E60" s="46">
        <v>0</v>
      </c>
      <c r="F60" s="46">
        <f t="shared" si="4"/>
        <v>0</v>
      </c>
    </row>
    <row r="61" spans="1:6" s="47" customFormat="1" ht="25.5" outlineLevel="1">
      <c r="A61" s="44">
        <v>6</v>
      </c>
      <c r="B61" s="45" t="s">
        <v>100</v>
      </c>
      <c r="C61" s="44" t="s">
        <v>64</v>
      </c>
      <c r="D61" s="46">
        <v>660</v>
      </c>
      <c r="E61" s="46">
        <v>0</v>
      </c>
      <c r="F61" s="46">
        <f t="shared" si="4"/>
        <v>0</v>
      </c>
    </row>
    <row r="62" spans="1:6" s="47" customFormat="1" outlineLevel="1">
      <c r="A62" s="44">
        <v>7</v>
      </c>
      <c r="B62" s="45" t="s">
        <v>101</v>
      </c>
      <c r="C62" s="44" t="s">
        <v>64</v>
      </c>
      <c r="D62" s="46">
        <v>688</v>
      </c>
      <c r="E62" s="46">
        <v>0</v>
      </c>
      <c r="F62" s="46">
        <f t="shared" si="4"/>
        <v>0</v>
      </c>
    </row>
    <row r="63" spans="1:6" s="28" customFormat="1" ht="25.5" outlineLevel="1">
      <c r="A63" s="48"/>
      <c r="B63" s="51" t="s">
        <v>94</v>
      </c>
      <c r="C63" s="48"/>
      <c r="D63" s="49"/>
      <c r="E63" s="48"/>
      <c r="F63" s="50">
        <f>F62+F61+F60+F58+F56+F54+F53</f>
        <v>0</v>
      </c>
    </row>
    <row r="64" spans="1:6" s="28" customFormat="1" ht="21" customHeight="1">
      <c r="A64" s="40" t="s">
        <v>102</v>
      </c>
      <c r="B64" s="51" t="s">
        <v>103</v>
      </c>
      <c r="C64" s="40"/>
      <c r="D64" s="42"/>
      <c r="E64" s="43"/>
      <c r="F64" s="43"/>
    </row>
    <row r="65" spans="1:6" s="47" customFormat="1" ht="25.5" outlineLevel="1">
      <c r="A65" s="44">
        <v>1</v>
      </c>
      <c r="B65" s="45" t="s">
        <v>104</v>
      </c>
      <c r="C65" s="44" t="s">
        <v>64</v>
      </c>
      <c r="D65" s="46">
        <v>0</v>
      </c>
      <c r="E65" s="46">
        <v>0</v>
      </c>
      <c r="F65" s="46">
        <f t="shared" ref="F65:F70" si="5">D65*E65</f>
        <v>0</v>
      </c>
    </row>
    <row r="66" spans="1:6" s="47" customFormat="1" ht="25.5" outlineLevel="1">
      <c r="A66" s="44">
        <v>2</v>
      </c>
      <c r="B66" s="45" t="s">
        <v>105</v>
      </c>
      <c r="C66" s="44" t="s">
        <v>64</v>
      </c>
      <c r="D66" s="46">
        <v>305</v>
      </c>
      <c r="E66" s="46">
        <v>0</v>
      </c>
      <c r="F66" s="46">
        <f t="shared" si="5"/>
        <v>0</v>
      </c>
    </row>
    <row r="67" spans="1:6" s="47" customFormat="1" ht="25.5" outlineLevel="1">
      <c r="A67" s="44">
        <v>3</v>
      </c>
      <c r="B67" s="45" t="s">
        <v>106</v>
      </c>
      <c r="C67" s="44" t="s">
        <v>64</v>
      </c>
      <c r="D67" s="46">
        <v>305</v>
      </c>
      <c r="E67" s="46">
        <v>0</v>
      </c>
      <c r="F67" s="46">
        <f t="shared" si="5"/>
        <v>0</v>
      </c>
    </row>
    <row r="68" spans="1:6" s="47" customFormat="1" ht="25.5" outlineLevel="1">
      <c r="A68" s="44">
        <v>4</v>
      </c>
      <c r="B68" s="45" t="s">
        <v>107</v>
      </c>
      <c r="C68" s="44" t="s">
        <v>73</v>
      </c>
      <c r="D68" s="46">
        <v>0</v>
      </c>
      <c r="E68" s="46">
        <v>0</v>
      </c>
      <c r="F68" s="46">
        <f t="shared" si="5"/>
        <v>0</v>
      </c>
    </row>
    <row r="69" spans="1:6" s="47" customFormat="1" ht="12" customHeight="1" outlineLevel="1">
      <c r="A69" s="44">
        <v>5</v>
      </c>
      <c r="B69" s="44" t="s">
        <v>108</v>
      </c>
      <c r="C69" s="44" t="s">
        <v>73</v>
      </c>
      <c r="D69" s="46">
        <v>60</v>
      </c>
      <c r="E69" s="46">
        <v>0</v>
      </c>
      <c r="F69" s="46">
        <f t="shared" si="5"/>
        <v>0</v>
      </c>
    </row>
    <row r="70" spans="1:6" s="47" customFormat="1" ht="12" customHeight="1" outlineLevel="1">
      <c r="A70" s="44">
        <v>6</v>
      </c>
      <c r="B70" s="44" t="s">
        <v>109</v>
      </c>
      <c r="C70" s="44" t="s">
        <v>64</v>
      </c>
      <c r="D70" s="46">
        <v>0</v>
      </c>
      <c r="E70" s="46">
        <v>0</v>
      </c>
      <c r="F70" s="46">
        <f t="shared" si="5"/>
        <v>0</v>
      </c>
    </row>
    <row r="71" spans="1:6" s="47" customFormat="1" hidden="1" outlineLevel="1">
      <c r="A71" s="44"/>
      <c r="B71" s="45"/>
      <c r="C71" s="44"/>
      <c r="D71" s="46"/>
      <c r="E71" s="44"/>
      <c r="F71" s="44"/>
    </row>
    <row r="72" spans="1:6" s="28" customFormat="1" outlineLevel="1">
      <c r="A72" s="48"/>
      <c r="B72" s="51" t="s">
        <v>103</v>
      </c>
      <c r="C72" s="48"/>
      <c r="D72" s="49"/>
      <c r="E72" s="48"/>
      <c r="F72" s="50">
        <f>F70+F69+F68+F67+F66+F65</f>
        <v>0</v>
      </c>
    </row>
    <row r="73" spans="1:6" s="28" customFormat="1" ht="18.75" customHeight="1">
      <c r="A73" s="40" t="s">
        <v>110</v>
      </c>
      <c r="B73" s="41" t="s">
        <v>111</v>
      </c>
      <c r="C73" s="40"/>
      <c r="D73" s="42"/>
      <c r="E73" s="43"/>
      <c r="F73" s="43"/>
    </row>
    <row r="74" spans="1:6" s="47" customFormat="1" hidden="1" outlineLevel="1">
      <c r="A74" s="44"/>
      <c r="B74" s="45"/>
      <c r="C74" s="44"/>
      <c r="D74" s="46"/>
      <c r="E74" s="44"/>
      <c r="F74" s="44"/>
    </row>
    <row r="75" spans="1:6" s="47" customFormat="1" hidden="1" outlineLevel="1">
      <c r="A75" s="44"/>
      <c r="B75" s="45"/>
      <c r="C75" s="44"/>
      <c r="D75" s="46"/>
      <c r="E75" s="44"/>
      <c r="F75" s="44"/>
    </row>
    <row r="76" spans="1:6" s="47" customFormat="1" hidden="1" outlineLevel="1">
      <c r="A76" s="44"/>
      <c r="B76" s="45"/>
      <c r="C76" s="44"/>
      <c r="D76" s="46"/>
      <c r="E76" s="44"/>
      <c r="F76" s="44"/>
    </row>
    <row r="77" spans="1:6" s="47" customFormat="1" hidden="1" outlineLevel="1">
      <c r="A77" s="44"/>
      <c r="B77" s="45"/>
      <c r="C77" s="44"/>
      <c r="D77" s="46"/>
      <c r="E77" s="44"/>
      <c r="F77" s="44"/>
    </row>
    <row r="78" spans="1:6" s="47" customFormat="1" hidden="1" outlineLevel="1">
      <c r="A78" s="44"/>
      <c r="B78" s="45"/>
      <c r="C78" s="44"/>
      <c r="D78" s="46"/>
      <c r="E78" s="44"/>
      <c r="F78" s="44"/>
    </row>
    <row r="79" spans="1:6" s="47" customFormat="1" hidden="1" outlineLevel="1">
      <c r="A79" s="44"/>
      <c r="B79" s="45"/>
      <c r="C79" s="44"/>
      <c r="D79" s="46"/>
      <c r="E79" s="44"/>
      <c r="F79" s="44"/>
    </row>
    <row r="80" spans="1:6" s="47" customFormat="1" ht="25.5" outlineLevel="1">
      <c r="A80" s="44">
        <v>1</v>
      </c>
      <c r="B80" s="45" t="s">
        <v>112</v>
      </c>
      <c r="C80" s="44" t="s">
        <v>73</v>
      </c>
      <c r="D80" s="46">
        <v>0</v>
      </c>
      <c r="E80" s="46">
        <v>0</v>
      </c>
      <c r="F80" s="46">
        <f t="shared" ref="F80:F85" si="6">D80*E80</f>
        <v>0</v>
      </c>
    </row>
    <row r="81" spans="1:11" s="47" customFormat="1" ht="25.5" outlineLevel="1">
      <c r="A81" s="44">
        <v>2</v>
      </c>
      <c r="B81" s="45" t="s">
        <v>113</v>
      </c>
      <c r="C81" s="44" t="s">
        <v>73</v>
      </c>
      <c r="D81" s="46">
        <v>0</v>
      </c>
      <c r="E81" s="46">
        <v>0</v>
      </c>
      <c r="F81" s="46">
        <f t="shared" si="6"/>
        <v>0</v>
      </c>
    </row>
    <row r="82" spans="1:11" s="47" customFormat="1" ht="25.5" outlineLevel="1">
      <c r="A82" s="44">
        <v>3</v>
      </c>
      <c r="B82" s="45" t="s">
        <v>114</v>
      </c>
      <c r="C82" s="44" t="s">
        <v>73</v>
      </c>
      <c r="D82" s="46">
        <v>0</v>
      </c>
      <c r="E82" s="46">
        <v>0</v>
      </c>
      <c r="F82" s="46">
        <f t="shared" si="6"/>
        <v>0</v>
      </c>
    </row>
    <row r="83" spans="1:11" s="47" customFormat="1" ht="25.5" outlineLevel="1">
      <c r="A83" s="44">
        <v>4</v>
      </c>
      <c r="B83" s="45" t="s">
        <v>115</v>
      </c>
      <c r="C83" s="44" t="s">
        <v>73</v>
      </c>
      <c r="D83" s="46">
        <v>60</v>
      </c>
      <c r="E83" s="46">
        <v>0</v>
      </c>
      <c r="F83" s="46">
        <f t="shared" si="6"/>
        <v>0</v>
      </c>
    </row>
    <row r="84" spans="1:11" s="47" customFormat="1" ht="25.5" outlineLevel="1">
      <c r="A84" s="44">
        <v>5</v>
      </c>
      <c r="B84" s="45" t="s">
        <v>116</v>
      </c>
      <c r="C84" s="44" t="s">
        <v>12</v>
      </c>
      <c r="D84" s="46">
        <v>0</v>
      </c>
      <c r="E84" s="46">
        <v>0</v>
      </c>
      <c r="F84" s="46">
        <f t="shared" si="6"/>
        <v>0</v>
      </c>
    </row>
    <row r="85" spans="1:11" s="47" customFormat="1" ht="38.25" outlineLevel="1">
      <c r="A85" s="44">
        <v>6</v>
      </c>
      <c r="B85" s="45" t="s">
        <v>117</v>
      </c>
      <c r="C85" s="44" t="s">
        <v>64</v>
      </c>
      <c r="D85" s="46">
        <v>18</v>
      </c>
      <c r="E85" s="46">
        <v>0</v>
      </c>
      <c r="F85" s="46">
        <f t="shared" si="6"/>
        <v>0</v>
      </c>
    </row>
    <row r="86" spans="1:11" s="28" customFormat="1" outlineLevel="1">
      <c r="A86" s="48"/>
      <c r="B86" s="41" t="s">
        <v>111</v>
      </c>
      <c r="C86" s="48"/>
      <c r="D86" s="49"/>
      <c r="E86" s="48"/>
      <c r="F86" s="50">
        <f>F85+F84+F83+F82+F81+F80</f>
        <v>0</v>
      </c>
    </row>
    <row r="87" spans="1:11" s="28" customFormat="1" ht="21" customHeight="1">
      <c r="A87" s="40" t="s">
        <v>118</v>
      </c>
      <c r="B87" s="41" t="s">
        <v>119</v>
      </c>
      <c r="C87" s="40"/>
      <c r="D87" s="42"/>
      <c r="E87" s="43"/>
      <c r="F87" s="43"/>
    </row>
    <row r="88" spans="1:11" s="47" customFormat="1" ht="38.25" outlineLevel="1">
      <c r="A88" s="44">
        <v>1</v>
      </c>
      <c r="B88" s="45" t="s">
        <v>120</v>
      </c>
      <c r="C88" s="44" t="s">
        <v>64</v>
      </c>
      <c r="D88" s="46">
        <v>370</v>
      </c>
      <c r="E88" s="46">
        <v>0</v>
      </c>
      <c r="F88" s="46">
        <f t="shared" ref="F88:F103" si="7">D88*E88</f>
        <v>0</v>
      </c>
    </row>
    <row r="89" spans="1:11" s="47" customFormat="1" ht="38.25" outlineLevel="1">
      <c r="A89" s="44">
        <v>2</v>
      </c>
      <c r="B89" s="45" t="s">
        <v>121</v>
      </c>
      <c r="C89" s="44" t="s">
        <v>73</v>
      </c>
      <c r="D89" s="46">
        <v>117</v>
      </c>
      <c r="E89" s="46">
        <v>0</v>
      </c>
      <c r="F89" s="46">
        <f t="shared" si="7"/>
        <v>0</v>
      </c>
      <c r="K89" s="53"/>
    </row>
    <row r="90" spans="1:11" s="47" customFormat="1" ht="38.25" outlineLevel="1">
      <c r="A90" s="44">
        <v>3</v>
      </c>
      <c r="B90" s="45" t="s">
        <v>122</v>
      </c>
      <c r="C90" s="44" t="s">
        <v>64</v>
      </c>
      <c r="D90" s="46">
        <v>405</v>
      </c>
      <c r="E90" s="46">
        <v>0</v>
      </c>
      <c r="F90" s="46">
        <f t="shared" si="7"/>
        <v>0</v>
      </c>
    </row>
    <row r="91" spans="1:11" s="47" customFormat="1" ht="25.5" outlineLevel="1">
      <c r="A91" s="44">
        <v>4</v>
      </c>
      <c r="B91" s="45" t="s">
        <v>123</v>
      </c>
      <c r="C91" s="44" t="s">
        <v>64</v>
      </c>
      <c r="D91" s="46">
        <v>370</v>
      </c>
      <c r="E91" s="46">
        <v>0</v>
      </c>
      <c r="F91" s="46">
        <f t="shared" si="7"/>
        <v>0</v>
      </c>
    </row>
    <row r="92" spans="1:11" s="47" customFormat="1" ht="25.5" outlineLevel="1">
      <c r="A92" s="44">
        <v>5</v>
      </c>
      <c r="B92" s="45" t="s">
        <v>124</v>
      </c>
      <c r="C92" s="44" t="s">
        <v>64</v>
      </c>
      <c r="D92" s="46">
        <v>370</v>
      </c>
      <c r="E92" s="46">
        <v>0</v>
      </c>
      <c r="F92" s="46">
        <f t="shared" si="7"/>
        <v>0</v>
      </c>
    </row>
    <row r="93" spans="1:11" s="47" customFormat="1" ht="24.75" customHeight="1" outlineLevel="1">
      <c r="A93" s="44">
        <v>6</v>
      </c>
      <c r="B93" s="45" t="s">
        <v>125</v>
      </c>
      <c r="C93" s="44" t="s">
        <v>73</v>
      </c>
      <c r="D93" s="46">
        <v>117</v>
      </c>
      <c r="E93" s="46">
        <v>0</v>
      </c>
      <c r="F93" s="46">
        <f t="shared" si="7"/>
        <v>0</v>
      </c>
    </row>
    <row r="94" spans="1:11" s="47" customFormat="1" hidden="1" outlineLevel="1">
      <c r="A94" s="44"/>
      <c r="B94" s="45"/>
      <c r="C94" s="44"/>
      <c r="D94" s="46"/>
      <c r="E94" s="46">
        <v>0</v>
      </c>
      <c r="F94" s="46">
        <f t="shared" si="7"/>
        <v>0</v>
      </c>
    </row>
    <row r="95" spans="1:11" s="47" customFormat="1" hidden="1" outlineLevel="1">
      <c r="A95" s="44"/>
      <c r="B95" s="45"/>
      <c r="C95" s="44"/>
      <c r="D95" s="46"/>
      <c r="E95" s="46">
        <v>0</v>
      </c>
      <c r="F95" s="46">
        <f t="shared" si="7"/>
        <v>0</v>
      </c>
    </row>
    <row r="96" spans="1:11" s="47" customFormat="1" hidden="1" outlineLevel="1">
      <c r="A96" s="44"/>
      <c r="B96" s="45"/>
      <c r="C96" s="44"/>
      <c r="D96" s="46"/>
      <c r="E96" s="46">
        <v>0</v>
      </c>
      <c r="F96" s="46">
        <f t="shared" si="7"/>
        <v>0</v>
      </c>
    </row>
    <row r="97" spans="1:6" s="47" customFormat="1" hidden="1" outlineLevel="1">
      <c r="A97" s="44"/>
      <c r="B97" s="45"/>
      <c r="C97" s="44"/>
      <c r="D97" s="46"/>
      <c r="E97" s="46">
        <v>0</v>
      </c>
      <c r="F97" s="46">
        <f t="shared" si="7"/>
        <v>0</v>
      </c>
    </row>
    <row r="98" spans="1:6" s="47" customFormat="1" hidden="1" outlineLevel="1">
      <c r="A98" s="44"/>
      <c r="B98" s="45"/>
      <c r="C98" s="44"/>
      <c r="D98" s="46"/>
      <c r="E98" s="46">
        <v>0</v>
      </c>
      <c r="F98" s="46">
        <f t="shared" si="7"/>
        <v>0</v>
      </c>
    </row>
    <row r="99" spans="1:6" s="47" customFormat="1" ht="24.75" hidden="1" customHeight="1" outlineLevel="1">
      <c r="A99" s="44"/>
      <c r="B99" s="45"/>
      <c r="C99" s="44"/>
      <c r="D99" s="46"/>
      <c r="E99" s="46">
        <v>0</v>
      </c>
      <c r="F99" s="46"/>
    </row>
    <row r="100" spans="1:6" s="47" customFormat="1" hidden="1" outlineLevel="1">
      <c r="A100" s="44"/>
      <c r="B100" s="45"/>
      <c r="C100" s="44"/>
      <c r="D100" s="46"/>
      <c r="E100" s="46">
        <v>0</v>
      </c>
      <c r="F100" s="46"/>
    </row>
    <row r="101" spans="1:6" s="47" customFormat="1" ht="24.75" hidden="1" customHeight="1" outlineLevel="1">
      <c r="A101" s="44"/>
      <c r="B101" s="45"/>
      <c r="C101" s="44"/>
      <c r="D101" s="46"/>
      <c r="E101" s="46">
        <v>0</v>
      </c>
      <c r="F101" s="46"/>
    </row>
    <row r="102" spans="1:6" s="47" customFormat="1" outlineLevel="1">
      <c r="A102" s="44">
        <v>9</v>
      </c>
      <c r="B102" s="44" t="s">
        <v>126</v>
      </c>
      <c r="C102" s="44" t="s">
        <v>64</v>
      </c>
      <c r="D102" s="46">
        <v>370</v>
      </c>
      <c r="E102" s="46">
        <v>0</v>
      </c>
      <c r="F102" s="46">
        <f t="shared" si="7"/>
        <v>0</v>
      </c>
    </row>
    <row r="103" spans="1:6" s="47" customFormat="1" outlineLevel="1">
      <c r="A103" s="44">
        <v>10</v>
      </c>
      <c r="B103" s="45" t="s">
        <v>127</v>
      </c>
      <c r="C103" s="44" t="s">
        <v>73</v>
      </c>
      <c r="D103" s="46">
        <v>28</v>
      </c>
      <c r="E103" s="46">
        <v>0</v>
      </c>
      <c r="F103" s="46">
        <f t="shared" si="7"/>
        <v>0</v>
      </c>
    </row>
    <row r="104" spans="1:6" s="28" customFormat="1" outlineLevel="1">
      <c r="A104" s="48"/>
      <c r="B104" s="41" t="s">
        <v>119</v>
      </c>
      <c r="C104" s="48"/>
      <c r="D104" s="49"/>
      <c r="E104" s="48"/>
      <c r="F104" s="50">
        <f>F103+F102+F101+F99+F93+F92+F91+F90+F89+F88</f>
        <v>0</v>
      </c>
    </row>
    <row r="105" spans="1:6" s="28" customFormat="1" ht="0.75" customHeight="1">
      <c r="A105" s="40"/>
      <c r="B105" s="41"/>
      <c r="C105" s="40"/>
      <c r="D105" s="42"/>
      <c r="E105" s="43"/>
      <c r="F105" s="43"/>
    </row>
    <row r="106" spans="1:6" s="47" customFormat="1" ht="42" hidden="1" customHeight="1" outlineLevel="1">
      <c r="A106" s="44"/>
      <c r="B106" s="45"/>
      <c r="C106" s="44"/>
      <c r="D106" s="46"/>
      <c r="E106" s="44"/>
      <c r="F106" s="44"/>
    </row>
    <row r="107" spans="1:6" s="47" customFormat="1" hidden="1" outlineLevel="1">
      <c r="A107" s="44"/>
      <c r="B107" s="45"/>
      <c r="C107" s="44"/>
      <c r="D107" s="46"/>
      <c r="E107" s="44"/>
      <c r="F107" s="44"/>
    </row>
    <row r="108" spans="1:6" s="47" customFormat="1" hidden="1" outlineLevel="1">
      <c r="A108" s="44"/>
      <c r="B108" s="45"/>
      <c r="C108" s="44"/>
      <c r="D108" s="46"/>
      <c r="E108" s="44"/>
      <c r="F108" s="46"/>
    </row>
    <row r="109" spans="1:6" s="47" customFormat="1" hidden="1" outlineLevel="1">
      <c r="A109" s="44"/>
      <c r="B109" s="45"/>
      <c r="C109" s="44"/>
      <c r="D109" s="46"/>
      <c r="E109" s="44"/>
      <c r="F109" s="46"/>
    </row>
    <row r="110" spans="1:6" s="47" customFormat="1" hidden="1" outlineLevel="1">
      <c r="A110" s="44"/>
      <c r="B110" s="45"/>
      <c r="C110" s="44"/>
      <c r="D110" s="46"/>
      <c r="E110" s="44"/>
      <c r="F110" s="44"/>
    </row>
    <row r="111" spans="1:6" s="47" customFormat="1" hidden="1" outlineLevel="1">
      <c r="A111" s="44"/>
      <c r="B111" s="45"/>
      <c r="C111" s="44"/>
      <c r="D111" s="46"/>
      <c r="E111" s="44"/>
      <c r="F111" s="46"/>
    </row>
    <row r="112" spans="1:6" s="47" customFormat="1" hidden="1" outlineLevel="1">
      <c r="A112" s="44"/>
      <c r="B112" s="45"/>
      <c r="C112" s="44"/>
      <c r="D112" s="46"/>
      <c r="E112" s="44"/>
      <c r="F112" s="44"/>
    </row>
    <row r="113" spans="1:6" s="47" customFormat="1" hidden="1" outlineLevel="1">
      <c r="A113" s="44"/>
      <c r="B113" s="45"/>
      <c r="C113" s="44"/>
      <c r="D113" s="46"/>
      <c r="E113" s="44"/>
      <c r="F113" s="46"/>
    </row>
    <row r="114" spans="1:6" s="47" customFormat="1" hidden="1" outlineLevel="1">
      <c r="A114" s="44"/>
      <c r="B114" s="45"/>
      <c r="C114" s="44"/>
      <c r="D114" s="46"/>
      <c r="E114" s="44"/>
      <c r="F114" s="46"/>
    </row>
    <row r="115" spans="1:6" s="47" customFormat="1" hidden="1" outlineLevel="1">
      <c r="A115" s="44"/>
      <c r="B115" s="45"/>
      <c r="C115" s="44"/>
      <c r="D115" s="46"/>
      <c r="E115" s="44"/>
      <c r="F115" s="46"/>
    </row>
    <row r="116" spans="1:6" s="28" customFormat="1" hidden="1" outlineLevel="1">
      <c r="A116" s="48"/>
      <c r="B116" s="41"/>
      <c r="C116" s="48"/>
      <c r="D116" s="49"/>
      <c r="E116" s="48"/>
      <c r="F116" s="52"/>
    </row>
    <row r="117" spans="1:6" s="28" customFormat="1" ht="21.75" customHeight="1" collapsed="1">
      <c r="A117" s="40" t="s">
        <v>128</v>
      </c>
      <c r="B117" s="41" t="s">
        <v>129</v>
      </c>
      <c r="C117" s="40"/>
      <c r="D117" s="42"/>
      <c r="E117" s="43"/>
      <c r="F117" s="43"/>
    </row>
    <row r="118" spans="1:6" s="47" customFormat="1" ht="38.25" outlineLevel="1">
      <c r="A118" s="44">
        <v>1</v>
      </c>
      <c r="B118" s="45" t="s">
        <v>130</v>
      </c>
      <c r="C118" s="44" t="s">
        <v>64</v>
      </c>
      <c r="D118" s="46">
        <v>52.1</v>
      </c>
      <c r="E118" s="46">
        <v>0</v>
      </c>
      <c r="F118" s="46">
        <f t="shared" ref="F118:F128" si="8">D118*E118</f>
        <v>0</v>
      </c>
    </row>
    <row r="119" spans="1:6" s="47" customFormat="1" hidden="1" outlineLevel="1">
      <c r="A119" s="44"/>
      <c r="B119" s="45"/>
      <c r="C119" s="44"/>
      <c r="D119" s="46"/>
      <c r="E119" s="46">
        <v>0</v>
      </c>
      <c r="F119" s="46">
        <f t="shared" si="8"/>
        <v>0</v>
      </c>
    </row>
    <row r="120" spans="1:6" s="47" customFormat="1" ht="30.75" customHeight="1" outlineLevel="1">
      <c r="A120" s="44">
        <v>2</v>
      </c>
      <c r="B120" s="45" t="s">
        <v>131</v>
      </c>
      <c r="C120" s="44" t="s">
        <v>66</v>
      </c>
      <c r="D120" s="46">
        <v>6</v>
      </c>
      <c r="E120" s="46">
        <v>0</v>
      </c>
      <c r="F120" s="46">
        <f t="shared" si="8"/>
        <v>0</v>
      </c>
    </row>
    <row r="121" spans="1:6" s="47" customFormat="1" ht="54.75" customHeight="1" outlineLevel="1">
      <c r="A121" s="44">
        <v>3</v>
      </c>
      <c r="B121" s="45" t="s">
        <v>132</v>
      </c>
      <c r="C121" s="44" t="s">
        <v>66</v>
      </c>
      <c r="D121" s="46">
        <v>5</v>
      </c>
      <c r="E121" s="46">
        <v>0</v>
      </c>
      <c r="F121" s="46">
        <f t="shared" si="8"/>
        <v>0</v>
      </c>
    </row>
    <row r="122" spans="1:6" s="47" customFormat="1" outlineLevel="1">
      <c r="A122" s="44"/>
      <c r="B122" s="45"/>
      <c r="C122" s="44"/>
      <c r="D122" s="46"/>
      <c r="E122" s="46">
        <v>0</v>
      </c>
      <c r="F122" s="46"/>
    </row>
    <row r="123" spans="1:6" s="47" customFormat="1" ht="25.5" outlineLevel="1">
      <c r="A123" s="44">
        <v>5</v>
      </c>
      <c r="B123" s="45" t="s">
        <v>133</v>
      </c>
      <c r="C123" s="44" t="s">
        <v>66</v>
      </c>
      <c r="D123" s="46">
        <v>3</v>
      </c>
      <c r="E123" s="46">
        <v>0</v>
      </c>
      <c r="F123" s="46">
        <f t="shared" si="8"/>
        <v>0</v>
      </c>
    </row>
    <row r="124" spans="1:6" s="47" customFormat="1" ht="38.25" outlineLevel="1">
      <c r="A124" s="44">
        <v>6</v>
      </c>
      <c r="B124" s="45" t="s">
        <v>134</v>
      </c>
      <c r="C124" s="44" t="s">
        <v>66</v>
      </c>
      <c r="D124" s="46">
        <v>2</v>
      </c>
      <c r="E124" s="46">
        <v>0</v>
      </c>
      <c r="F124" s="46">
        <f t="shared" si="8"/>
        <v>0</v>
      </c>
    </row>
    <row r="125" spans="1:6" s="47" customFormat="1" outlineLevel="1">
      <c r="A125" s="44">
        <v>7</v>
      </c>
      <c r="B125" s="45" t="s">
        <v>135</v>
      </c>
      <c r="C125" s="44" t="s">
        <v>66</v>
      </c>
      <c r="D125" s="46">
        <v>1</v>
      </c>
      <c r="E125" s="46">
        <v>0</v>
      </c>
      <c r="F125" s="46">
        <f t="shared" si="8"/>
        <v>0</v>
      </c>
    </row>
    <row r="126" spans="1:6" s="47" customFormat="1" ht="12" customHeight="1" outlineLevel="1">
      <c r="A126" s="44">
        <v>8</v>
      </c>
      <c r="B126" s="45" t="s">
        <v>136</v>
      </c>
      <c r="C126" s="44" t="s">
        <v>66</v>
      </c>
      <c r="D126" s="46">
        <v>2</v>
      </c>
      <c r="E126" s="46">
        <v>0</v>
      </c>
      <c r="F126" s="46">
        <f t="shared" si="8"/>
        <v>0</v>
      </c>
    </row>
    <row r="127" spans="1:6" s="47" customFormat="1" ht="0.75" hidden="1" customHeight="1" outlineLevel="1">
      <c r="A127" s="44"/>
      <c r="B127" s="45"/>
      <c r="C127" s="44"/>
      <c r="D127" s="46"/>
      <c r="E127" s="46">
        <v>0</v>
      </c>
      <c r="F127" s="46"/>
    </row>
    <row r="128" spans="1:6" s="47" customFormat="1" outlineLevel="1">
      <c r="A128" s="44">
        <v>10</v>
      </c>
      <c r="B128" s="45" t="s">
        <v>137</v>
      </c>
      <c r="C128" s="44" t="s">
        <v>66</v>
      </c>
      <c r="D128" s="46">
        <v>2</v>
      </c>
      <c r="E128" s="46">
        <v>0</v>
      </c>
      <c r="F128" s="46">
        <f t="shared" si="8"/>
        <v>0</v>
      </c>
    </row>
    <row r="129" spans="1:6" s="28" customFormat="1" outlineLevel="1">
      <c r="A129" s="44"/>
      <c r="B129" s="41" t="s">
        <v>129</v>
      </c>
      <c r="C129" s="44"/>
      <c r="D129" s="46"/>
      <c r="E129" s="48"/>
      <c r="F129" s="50">
        <f>F128+F127+F126+F125+F124+F123+F122+F121+F120+F118</f>
        <v>0</v>
      </c>
    </row>
    <row r="130" spans="1:6" s="28" customFormat="1" ht="21.75" customHeight="1">
      <c r="A130" s="40" t="s">
        <v>138</v>
      </c>
      <c r="B130" s="41" t="s">
        <v>139</v>
      </c>
      <c r="C130" s="40"/>
      <c r="D130" s="42"/>
      <c r="E130" s="43"/>
      <c r="F130" s="43"/>
    </row>
    <row r="131" spans="1:6" s="47" customFormat="1" ht="25.5" outlineLevel="1">
      <c r="A131" s="44">
        <v>1</v>
      </c>
      <c r="B131" s="45" t="s">
        <v>140</v>
      </c>
      <c r="C131" s="44" t="s">
        <v>73</v>
      </c>
      <c r="D131" s="46">
        <v>14</v>
      </c>
      <c r="E131" s="46">
        <v>0</v>
      </c>
      <c r="F131" s="46">
        <f t="shared" ref="F131:F137" si="9">D131*E131</f>
        <v>0</v>
      </c>
    </row>
    <row r="132" spans="1:6" s="47" customFormat="1" hidden="1" outlineLevel="1">
      <c r="A132" s="44"/>
      <c r="B132" s="45"/>
      <c r="C132" s="44"/>
      <c r="D132" s="46"/>
      <c r="E132" s="46">
        <v>0</v>
      </c>
      <c r="F132" s="46">
        <f t="shared" si="9"/>
        <v>0</v>
      </c>
    </row>
    <row r="133" spans="1:6" s="47" customFormat="1" hidden="1" outlineLevel="1">
      <c r="A133" s="44"/>
      <c r="B133" s="45"/>
      <c r="C133" s="44"/>
      <c r="D133" s="46"/>
      <c r="E133" s="46">
        <v>0</v>
      </c>
      <c r="F133" s="46">
        <f t="shared" si="9"/>
        <v>0</v>
      </c>
    </row>
    <row r="134" spans="1:6" s="47" customFormat="1" outlineLevel="1">
      <c r="A134" s="44">
        <v>2</v>
      </c>
      <c r="B134" s="45" t="s">
        <v>141</v>
      </c>
      <c r="C134" s="44" t="s">
        <v>19</v>
      </c>
      <c r="D134" s="46">
        <v>9</v>
      </c>
      <c r="E134" s="46">
        <v>0</v>
      </c>
      <c r="F134" s="46">
        <f t="shared" si="9"/>
        <v>0</v>
      </c>
    </row>
    <row r="135" spans="1:6" s="47" customFormat="1" outlineLevel="1">
      <c r="A135" s="44">
        <v>3</v>
      </c>
      <c r="B135" s="44" t="s">
        <v>142</v>
      </c>
      <c r="C135" s="44" t="s">
        <v>19</v>
      </c>
      <c r="D135" s="46">
        <v>9</v>
      </c>
      <c r="E135" s="46">
        <v>0</v>
      </c>
      <c r="F135" s="46">
        <f t="shared" si="9"/>
        <v>0</v>
      </c>
    </row>
    <row r="136" spans="1:6" s="47" customFormat="1" outlineLevel="1">
      <c r="A136" s="44">
        <v>4</v>
      </c>
      <c r="B136" s="44" t="s">
        <v>143</v>
      </c>
      <c r="C136" s="44" t="s">
        <v>64</v>
      </c>
      <c r="D136" s="46">
        <v>150</v>
      </c>
      <c r="E136" s="46">
        <v>0</v>
      </c>
      <c r="F136" s="46">
        <f t="shared" si="9"/>
        <v>0</v>
      </c>
    </row>
    <row r="137" spans="1:6" s="47" customFormat="1" outlineLevel="1">
      <c r="A137" s="44">
        <v>5</v>
      </c>
      <c r="B137" s="44" t="s">
        <v>144</v>
      </c>
      <c r="C137" s="44" t="s">
        <v>64</v>
      </c>
      <c r="D137" s="46">
        <v>52.1</v>
      </c>
      <c r="E137" s="46">
        <v>0</v>
      </c>
      <c r="F137" s="46">
        <f t="shared" si="9"/>
        <v>0</v>
      </c>
    </row>
    <row r="138" spans="1:6" s="28" customFormat="1" outlineLevel="1">
      <c r="A138" s="48"/>
      <c r="B138" s="41" t="s">
        <v>139</v>
      </c>
      <c r="C138" s="48"/>
      <c r="D138" s="49"/>
      <c r="E138" s="48"/>
      <c r="F138" s="50">
        <f>F137+F136+F135+F134+F131</f>
        <v>0</v>
      </c>
    </row>
    <row r="139" spans="1:6" s="28" customFormat="1" outlineLevel="1">
      <c r="A139" s="48"/>
      <c r="B139" s="54" t="s">
        <v>145</v>
      </c>
      <c r="C139" s="48"/>
      <c r="D139" s="49"/>
      <c r="E139" s="48"/>
      <c r="F139" s="50">
        <f>F138+F129+F104+F86+F72+F63+F51+F46+F28+F22</f>
        <v>0</v>
      </c>
    </row>
    <row r="140" spans="1:6" s="28" customFormat="1" outlineLevel="1">
      <c r="A140" s="48"/>
      <c r="B140" s="44" t="s">
        <v>146</v>
      </c>
      <c r="C140" s="48"/>
      <c r="D140" s="49"/>
      <c r="E140" s="48"/>
      <c r="F140" s="50">
        <f>0.2*F139</f>
        <v>0</v>
      </c>
    </row>
    <row r="141" spans="1:6" s="28" customFormat="1" outlineLevel="1">
      <c r="A141" s="48"/>
      <c r="B141" s="44" t="s">
        <v>428</v>
      </c>
      <c r="C141" s="48"/>
      <c r="D141" s="49"/>
      <c r="E141" s="48"/>
      <c r="F141" s="50">
        <f>F140+F139</f>
        <v>0</v>
      </c>
    </row>
    <row r="142" spans="1:6" s="28" customFormat="1" outlineLevel="1">
      <c r="A142" s="55"/>
      <c r="B142" s="55"/>
      <c r="C142" s="55"/>
      <c r="D142" s="56"/>
    </row>
    <row r="143" spans="1:6" s="28" customFormat="1" outlineLevel="1">
      <c r="A143" s="55"/>
      <c r="B143" s="55"/>
      <c r="C143" s="55"/>
      <c r="D143" s="56"/>
    </row>
    <row r="144" spans="1:6" s="28" customFormat="1" outlineLevel="1">
      <c r="A144" s="55"/>
      <c r="B144" s="55"/>
      <c r="C144" s="55"/>
      <c r="D144" s="56"/>
    </row>
    <row r="145" spans="1:6" s="28" customFormat="1" outlineLevel="1">
      <c r="A145" s="55"/>
      <c r="B145" s="55"/>
      <c r="C145" s="55"/>
      <c r="D145" s="56"/>
    </row>
    <row r="146" spans="1:6" s="28" customFormat="1">
      <c r="D146" s="29"/>
      <c r="E146" s="28" t="s">
        <v>49</v>
      </c>
    </row>
    <row r="147" spans="1:6" s="28" customFormat="1">
      <c r="D147" s="29"/>
      <c r="F147" s="28" t="s">
        <v>50</v>
      </c>
    </row>
    <row r="148" spans="1:6" s="28" customFormat="1">
      <c r="D148" s="29"/>
    </row>
    <row r="149" spans="1:6" s="28" customFormat="1">
      <c r="D149" s="29"/>
    </row>
    <row r="150" spans="1:6" s="28" customFormat="1">
      <c r="D150" s="29"/>
    </row>
    <row r="151" spans="1:6" s="28" customFormat="1">
      <c r="D151" s="29"/>
    </row>
    <row r="152" spans="1:6" s="28" customFormat="1">
      <c r="D152" s="29"/>
    </row>
    <row r="153" spans="1:6" s="28" customFormat="1">
      <c r="D153" s="29"/>
    </row>
    <row r="154" spans="1:6" s="28" customFormat="1">
      <c r="D154" s="29"/>
    </row>
    <row r="155" spans="1:6" s="28" customFormat="1">
      <c r="D155" s="29"/>
    </row>
    <row r="156" spans="1:6" s="28" customFormat="1">
      <c r="D156" s="29"/>
    </row>
    <row r="157" spans="1:6" s="28" customFormat="1">
      <c r="D157" s="29"/>
    </row>
    <row r="158" spans="1:6" s="28" customFormat="1">
      <c r="D158" s="29"/>
    </row>
    <row r="159" spans="1:6" s="28" customFormat="1" ht="15">
      <c r="A159"/>
      <c r="B159"/>
      <c r="C159"/>
      <c r="D159" s="29"/>
    </row>
    <row r="160" spans="1:6" s="28" customFormat="1" ht="15">
      <c r="A160"/>
      <c r="B160"/>
      <c r="C160"/>
      <c r="D160" s="29"/>
      <c r="E160"/>
    </row>
    <row r="161" spans="4:4" s="28" customFormat="1">
      <c r="D161" s="29"/>
    </row>
    <row r="162" spans="4:4" s="28" customFormat="1">
      <c r="D162" s="29"/>
    </row>
    <row r="163" spans="4:4" s="28" customFormat="1">
      <c r="D163" s="29"/>
    </row>
    <row r="164" spans="4:4" s="28" customFormat="1">
      <c r="D164" s="29"/>
    </row>
    <row r="165" spans="4:4" s="28" customFormat="1">
      <c r="D165" s="29"/>
    </row>
    <row r="166" spans="4:4" s="28" customFormat="1">
      <c r="D166" s="29"/>
    </row>
    <row r="167" spans="4:4" s="28" customFormat="1">
      <c r="D167" s="29"/>
    </row>
    <row r="168" spans="4:4" s="28" customFormat="1">
      <c r="D168" s="29"/>
    </row>
    <row r="169" spans="4:4" s="28" customFormat="1">
      <c r="D169" s="29"/>
    </row>
    <row r="170" spans="4:4" s="28" customFormat="1">
      <c r="D170" s="29"/>
    </row>
    <row r="171" spans="4:4" s="28" customFormat="1">
      <c r="D171" s="29"/>
    </row>
    <row r="172" spans="4:4" s="28" customFormat="1">
      <c r="D172" s="29"/>
    </row>
    <row r="173" spans="4:4" s="28" customFormat="1">
      <c r="D173" s="29"/>
    </row>
    <row r="174" spans="4:4" s="28" customFormat="1">
      <c r="D174" s="29"/>
    </row>
    <row r="175" spans="4:4" s="28" customFormat="1">
      <c r="D175" s="29"/>
    </row>
    <row r="176" spans="4:4" s="28" customFormat="1">
      <c r="D176" s="29"/>
    </row>
    <row r="177" spans="4:4" s="28" customFormat="1">
      <c r="D177" s="29"/>
    </row>
    <row r="178" spans="4:4" s="28" customFormat="1">
      <c r="D178" s="29"/>
    </row>
    <row r="179" spans="4:4" s="28" customFormat="1">
      <c r="D179" s="29"/>
    </row>
    <row r="180" spans="4:4" s="28" customFormat="1">
      <c r="D180" s="29"/>
    </row>
    <row r="181" spans="4:4" s="28" customFormat="1">
      <c r="D181" s="29"/>
    </row>
    <row r="182" spans="4:4" s="28" customFormat="1">
      <c r="D182" s="29"/>
    </row>
    <row r="183" spans="4:4" s="28" customFormat="1">
      <c r="D183" s="29"/>
    </row>
    <row r="184" spans="4:4" s="28" customFormat="1">
      <c r="D184" s="29"/>
    </row>
    <row r="185" spans="4:4" s="28" customFormat="1">
      <c r="D185" s="29"/>
    </row>
    <row r="186" spans="4:4" s="28" customFormat="1">
      <c r="D186" s="29"/>
    </row>
    <row r="187" spans="4:4" s="28" customFormat="1">
      <c r="D187" s="29"/>
    </row>
    <row r="188" spans="4:4" s="28" customFormat="1">
      <c r="D188" s="29"/>
    </row>
    <row r="189" spans="4:4" s="28" customFormat="1">
      <c r="D189" s="29"/>
    </row>
    <row r="190" spans="4:4" s="28" customFormat="1">
      <c r="D190" s="29"/>
    </row>
    <row r="191" spans="4:4" s="28" customFormat="1">
      <c r="D191" s="29"/>
    </row>
    <row r="192" spans="4:4" s="28" customFormat="1">
      <c r="D192" s="29"/>
    </row>
    <row r="193" spans="4:4" s="28" customFormat="1">
      <c r="D193" s="29"/>
    </row>
    <row r="194" spans="4:4" s="28" customFormat="1">
      <c r="D194" s="29"/>
    </row>
    <row r="195" spans="4:4" s="28" customFormat="1">
      <c r="D195" s="29"/>
    </row>
    <row r="196" spans="4:4" s="28" customFormat="1">
      <c r="D196" s="29"/>
    </row>
    <row r="197" spans="4:4" s="28" customFormat="1">
      <c r="D197" s="29"/>
    </row>
    <row r="198" spans="4:4" s="28" customFormat="1">
      <c r="D198" s="29"/>
    </row>
    <row r="199" spans="4:4" s="28" customFormat="1">
      <c r="D199" s="29"/>
    </row>
    <row r="200" spans="4:4" s="28" customFormat="1">
      <c r="D200" s="29"/>
    </row>
    <row r="201" spans="4:4" s="28" customFormat="1">
      <c r="D201" s="29"/>
    </row>
    <row r="202" spans="4:4" s="28" customFormat="1">
      <c r="D202" s="29"/>
    </row>
    <row r="203" spans="4:4" s="28" customFormat="1">
      <c r="D203" s="29"/>
    </row>
    <row r="204" spans="4:4" s="28" customFormat="1">
      <c r="D204" s="29"/>
    </row>
    <row r="205" spans="4:4" s="28" customFormat="1">
      <c r="D205" s="29"/>
    </row>
    <row r="206" spans="4:4" s="28" customFormat="1">
      <c r="D206" s="29"/>
    </row>
    <row r="207" spans="4:4" s="28" customFormat="1">
      <c r="D207" s="29"/>
    </row>
    <row r="208" spans="4:4" s="28" customFormat="1">
      <c r="D208" s="29"/>
    </row>
    <row r="209" spans="4:4" s="28" customFormat="1">
      <c r="D209" s="29"/>
    </row>
    <row r="210" spans="4:4" s="28" customFormat="1">
      <c r="D210" s="29"/>
    </row>
    <row r="211" spans="4:4" s="28" customFormat="1">
      <c r="D211" s="29"/>
    </row>
    <row r="212" spans="4:4" s="28" customFormat="1">
      <c r="D212" s="29"/>
    </row>
    <row r="213" spans="4:4" s="28" customFormat="1">
      <c r="D213" s="29"/>
    </row>
    <row r="214" spans="4:4" s="28" customFormat="1">
      <c r="D214" s="29"/>
    </row>
    <row r="215" spans="4:4" s="28" customFormat="1">
      <c r="D215" s="29"/>
    </row>
    <row r="216" spans="4:4" s="28" customFormat="1">
      <c r="D216" s="29"/>
    </row>
    <row r="217" spans="4:4" s="28" customFormat="1">
      <c r="D217" s="29"/>
    </row>
    <row r="218" spans="4:4" s="28" customFormat="1">
      <c r="D218" s="29"/>
    </row>
    <row r="219" spans="4:4" s="28" customFormat="1">
      <c r="D219" s="29"/>
    </row>
    <row r="220" spans="4:4" s="28" customFormat="1">
      <c r="D220" s="29"/>
    </row>
    <row r="221" spans="4:4" s="28" customFormat="1">
      <c r="D221" s="29"/>
    </row>
    <row r="222" spans="4:4" s="28" customFormat="1">
      <c r="D222" s="29"/>
    </row>
    <row r="223" spans="4:4" s="28" customFormat="1">
      <c r="D223" s="29"/>
    </row>
    <row r="224" spans="4:4" s="28" customFormat="1">
      <c r="D224" s="29"/>
    </row>
    <row r="225" spans="4:4" s="28" customFormat="1">
      <c r="D225" s="29"/>
    </row>
    <row r="226" spans="4:4" s="28" customFormat="1">
      <c r="D226" s="29"/>
    </row>
    <row r="227" spans="4:4" s="28" customFormat="1">
      <c r="D227" s="29"/>
    </row>
    <row r="228" spans="4:4" s="28" customFormat="1">
      <c r="D228" s="29"/>
    </row>
    <row r="229" spans="4:4" s="28" customFormat="1">
      <c r="D229" s="29"/>
    </row>
    <row r="230" spans="4:4" s="28" customFormat="1">
      <c r="D230" s="29"/>
    </row>
    <row r="231" spans="4:4" s="28" customFormat="1">
      <c r="D231" s="29"/>
    </row>
    <row r="232" spans="4:4" s="28" customFormat="1">
      <c r="D232" s="29"/>
    </row>
    <row r="233" spans="4:4" s="28" customFormat="1">
      <c r="D233" s="29"/>
    </row>
    <row r="234" spans="4:4" s="28" customFormat="1">
      <c r="D234" s="29"/>
    </row>
    <row r="235" spans="4:4" s="28" customFormat="1">
      <c r="D235" s="29"/>
    </row>
    <row r="236" spans="4:4" s="28" customFormat="1">
      <c r="D236" s="29"/>
    </row>
    <row r="237" spans="4:4" s="28" customFormat="1">
      <c r="D237" s="29"/>
    </row>
    <row r="238" spans="4:4" s="28" customFormat="1">
      <c r="D238" s="29"/>
    </row>
    <row r="239" spans="4:4" s="28" customFormat="1">
      <c r="D239" s="29"/>
    </row>
    <row r="240" spans="4:4" s="28" customFormat="1">
      <c r="D240" s="29"/>
    </row>
    <row r="241" spans="4:4" s="28" customFormat="1">
      <c r="D241" s="29"/>
    </row>
    <row r="242" spans="4:4" s="28" customFormat="1">
      <c r="D242" s="29"/>
    </row>
    <row r="243" spans="4:4" s="28" customFormat="1">
      <c r="D243" s="29"/>
    </row>
    <row r="244" spans="4:4" s="28" customFormat="1">
      <c r="D244" s="29"/>
    </row>
    <row r="245" spans="4:4" s="28" customFormat="1">
      <c r="D245" s="29"/>
    </row>
    <row r="246" spans="4:4" s="28" customFormat="1">
      <c r="D246" s="29"/>
    </row>
    <row r="247" spans="4:4" s="28" customFormat="1">
      <c r="D247" s="29"/>
    </row>
    <row r="248" spans="4:4" s="28" customFormat="1">
      <c r="D248" s="29"/>
    </row>
    <row r="249" spans="4:4" s="28" customFormat="1">
      <c r="D249" s="29"/>
    </row>
    <row r="250" spans="4:4" s="28" customFormat="1">
      <c r="D250" s="29"/>
    </row>
    <row r="251" spans="4:4" s="28" customFormat="1">
      <c r="D251" s="29"/>
    </row>
    <row r="252" spans="4:4" s="28" customFormat="1">
      <c r="D252" s="29"/>
    </row>
    <row r="253" spans="4:4" s="28" customFormat="1">
      <c r="D253" s="29"/>
    </row>
    <row r="254" spans="4:4" s="28" customFormat="1">
      <c r="D254" s="29"/>
    </row>
    <row r="255" spans="4:4" s="28" customFormat="1">
      <c r="D255" s="29"/>
    </row>
    <row r="256" spans="4:4" s="28" customFormat="1">
      <c r="D256" s="29"/>
    </row>
    <row r="257" spans="4:4" s="28" customFormat="1">
      <c r="D257" s="29"/>
    </row>
    <row r="258" spans="4:4" s="28" customFormat="1">
      <c r="D258" s="29"/>
    </row>
    <row r="259" spans="4:4" s="28" customFormat="1">
      <c r="D259" s="29"/>
    </row>
    <row r="260" spans="4:4" s="28" customFormat="1">
      <c r="D260" s="29"/>
    </row>
    <row r="261" spans="4:4" s="28" customFormat="1">
      <c r="D261" s="29"/>
    </row>
    <row r="262" spans="4:4" s="28" customFormat="1">
      <c r="D262" s="29"/>
    </row>
    <row r="263" spans="4:4" s="28" customFormat="1">
      <c r="D263" s="29"/>
    </row>
    <row r="264" spans="4:4" s="28" customFormat="1">
      <c r="D264" s="29"/>
    </row>
    <row r="265" spans="4:4" s="28" customFormat="1">
      <c r="D265" s="29"/>
    </row>
    <row r="266" spans="4:4" s="28" customFormat="1">
      <c r="D266" s="29"/>
    </row>
    <row r="267" spans="4:4" s="28" customFormat="1">
      <c r="D267" s="29"/>
    </row>
    <row r="268" spans="4:4" s="28" customFormat="1">
      <c r="D268" s="29"/>
    </row>
    <row r="269" spans="4:4" s="28" customFormat="1">
      <c r="D269" s="29"/>
    </row>
    <row r="270" spans="4:4" s="28" customFormat="1">
      <c r="D270" s="29"/>
    </row>
    <row r="271" spans="4:4" s="28" customFormat="1">
      <c r="D271" s="29"/>
    </row>
    <row r="272" spans="4:4" s="28" customFormat="1">
      <c r="D272" s="29"/>
    </row>
    <row r="273" spans="4:4" s="28" customFormat="1">
      <c r="D273" s="29"/>
    </row>
    <row r="274" spans="4:4" s="28" customFormat="1">
      <c r="D274" s="29"/>
    </row>
    <row r="275" spans="4:4" s="28" customFormat="1">
      <c r="D275" s="29"/>
    </row>
    <row r="276" spans="4:4" s="28" customFormat="1">
      <c r="D276" s="29"/>
    </row>
    <row r="277" spans="4:4" s="28" customFormat="1">
      <c r="D277" s="29"/>
    </row>
    <row r="278" spans="4:4" s="28" customFormat="1">
      <c r="D278" s="29"/>
    </row>
    <row r="279" spans="4:4" s="28" customFormat="1">
      <c r="D279" s="29"/>
    </row>
    <row r="280" spans="4:4" s="28" customFormat="1">
      <c r="D280" s="29"/>
    </row>
    <row r="281" spans="4:4" s="28" customFormat="1">
      <c r="D281" s="29"/>
    </row>
    <row r="282" spans="4:4" s="28" customFormat="1">
      <c r="D282" s="29"/>
    </row>
    <row r="283" spans="4:4" s="28" customFormat="1">
      <c r="D283" s="29"/>
    </row>
    <row r="284" spans="4:4" s="28" customFormat="1">
      <c r="D284" s="29"/>
    </row>
    <row r="285" spans="4:4" s="28" customFormat="1">
      <c r="D285" s="29"/>
    </row>
    <row r="286" spans="4:4" s="28" customFormat="1">
      <c r="D286" s="29"/>
    </row>
    <row r="287" spans="4:4" s="28" customFormat="1">
      <c r="D287" s="29"/>
    </row>
    <row r="288" spans="4:4" s="28" customFormat="1">
      <c r="D288" s="29"/>
    </row>
    <row r="289" spans="4:4" s="28" customFormat="1">
      <c r="D289" s="29"/>
    </row>
    <row r="290" spans="4:4" s="28" customFormat="1">
      <c r="D290" s="29"/>
    </row>
    <row r="291" spans="4:4" s="28" customFormat="1">
      <c r="D291" s="29"/>
    </row>
    <row r="292" spans="4:4" s="28" customFormat="1">
      <c r="D292" s="29"/>
    </row>
    <row r="293" spans="4:4" s="28" customFormat="1">
      <c r="D293" s="29"/>
    </row>
    <row r="294" spans="4:4" s="28" customFormat="1">
      <c r="D294" s="29"/>
    </row>
    <row r="295" spans="4:4" s="28" customFormat="1">
      <c r="D295" s="29"/>
    </row>
    <row r="296" spans="4:4" s="28" customFormat="1">
      <c r="D296" s="29"/>
    </row>
    <row r="297" spans="4:4" s="28" customFormat="1">
      <c r="D297" s="29"/>
    </row>
    <row r="298" spans="4:4" s="28" customFormat="1">
      <c r="D298" s="29"/>
    </row>
    <row r="299" spans="4:4" s="28" customFormat="1">
      <c r="D299" s="29"/>
    </row>
    <row r="300" spans="4:4" s="28" customFormat="1">
      <c r="D300" s="29"/>
    </row>
    <row r="301" spans="4:4" s="28" customFormat="1">
      <c r="D301" s="29"/>
    </row>
    <row r="302" spans="4:4" s="28" customFormat="1">
      <c r="D302" s="29"/>
    </row>
    <row r="303" spans="4:4" s="28" customFormat="1">
      <c r="D303" s="29"/>
    </row>
    <row r="304" spans="4:4" s="28" customFormat="1">
      <c r="D304" s="29"/>
    </row>
    <row r="305" spans="4:4" s="28" customFormat="1">
      <c r="D305" s="29"/>
    </row>
    <row r="306" spans="4:4" s="28" customFormat="1">
      <c r="D306" s="29"/>
    </row>
    <row r="307" spans="4:4" s="28" customFormat="1">
      <c r="D307" s="29"/>
    </row>
    <row r="308" spans="4:4" s="28" customFormat="1">
      <c r="D308" s="29"/>
    </row>
    <row r="309" spans="4:4" s="28" customFormat="1">
      <c r="D309" s="29"/>
    </row>
    <row r="310" spans="4:4" s="28" customFormat="1">
      <c r="D310" s="29"/>
    </row>
    <row r="311" spans="4:4" s="28" customFormat="1">
      <c r="D311" s="29"/>
    </row>
    <row r="312" spans="4:4" s="28" customFormat="1">
      <c r="D312" s="29"/>
    </row>
    <row r="313" spans="4:4" s="28" customFormat="1">
      <c r="D313" s="29"/>
    </row>
    <row r="314" spans="4:4" s="28" customFormat="1">
      <c r="D314" s="29"/>
    </row>
    <row r="315" spans="4:4" s="28" customFormat="1">
      <c r="D315" s="29"/>
    </row>
    <row r="316" spans="4:4" s="28" customFormat="1">
      <c r="D316" s="29"/>
    </row>
    <row r="317" spans="4:4" s="28" customFormat="1">
      <c r="D317" s="29"/>
    </row>
    <row r="318" spans="4:4" s="28" customFormat="1">
      <c r="D318" s="29"/>
    </row>
    <row r="319" spans="4:4" s="28" customFormat="1">
      <c r="D319" s="29"/>
    </row>
    <row r="320" spans="4:4" s="28" customFormat="1">
      <c r="D320" s="29"/>
    </row>
    <row r="321" spans="4:4" s="28" customFormat="1">
      <c r="D321" s="29"/>
    </row>
    <row r="322" spans="4:4" s="28" customFormat="1">
      <c r="D322" s="29"/>
    </row>
    <row r="323" spans="4:4" s="28" customFormat="1">
      <c r="D323" s="29"/>
    </row>
    <row r="324" spans="4:4" s="28" customFormat="1">
      <c r="D324" s="29"/>
    </row>
    <row r="325" spans="4:4" s="28" customFormat="1">
      <c r="D325" s="29"/>
    </row>
    <row r="326" spans="4:4" s="28" customFormat="1">
      <c r="D326" s="29"/>
    </row>
    <row r="327" spans="4:4" s="28" customFormat="1">
      <c r="D327" s="29"/>
    </row>
    <row r="328" spans="4:4" s="28" customFormat="1">
      <c r="D328" s="29"/>
    </row>
    <row r="329" spans="4:4" s="28" customFormat="1">
      <c r="D329" s="29"/>
    </row>
    <row r="330" spans="4:4" s="28" customFormat="1">
      <c r="D330" s="29"/>
    </row>
    <row r="331" spans="4:4" s="28" customFormat="1">
      <c r="D331" s="29"/>
    </row>
    <row r="332" spans="4:4" s="28" customFormat="1">
      <c r="D332" s="29"/>
    </row>
    <row r="333" spans="4:4" s="28" customFormat="1">
      <c r="D333" s="29"/>
    </row>
    <row r="334" spans="4:4" s="28" customFormat="1">
      <c r="D334" s="29"/>
    </row>
    <row r="335" spans="4:4" s="28" customFormat="1">
      <c r="D335" s="29"/>
    </row>
    <row r="336" spans="4:4" s="28" customFormat="1">
      <c r="D336" s="29"/>
    </row>
    <row r="337" spans="4:4" s="28" customFormat="1">
      <c r="D337" s="29"/>
    </row>
    <row r="338" spans="4:4" s="28" customFormat="1">
      <c r="D338" s="29"/>
    </row>
    <row r="339" spans="4:4" s="28" customFormat="1">
      <c r="D339" s="29"/>
    </row>
    <row r="340" spans="4:4" s="28" customFormat="1">
      <c r="D340" s="29"/>
    </row>
    <row r="341" spans="4:4" s="28" customFormat="1">
      <c r="D341" s="29"/>
    </row>
    <row r="342" spans="4:4" s="28" customFormat="1">
      <c r="D342" s="29"/>
    </row>
    <row r="343" spans="4:4" s="28" customFormat="1">
      <c r="D343" s="29"/>
    </row>
    <row r="344" spans="4:4" s="28" customFormat="1">
      <c r="D344" s="29"/>
    </row>
    <row r="345" spans="4:4" s="28" customFormat="1">
      <c r="D345" s="29"/>
    </row>
    <row r="346" spans="4:4" s="28" customFormat="1">
      <c r="D346" s="29"/>
    </row>
    <row r="347" spans="4:4" s="28" customFormat="1">
      <c r="D347" s="29"/>
    </row>
    <row r="348" spans="4:4" s="28" customFormat="1">
      <c r="D348" s="29"/>
    </row>
    <row r="349" spans="4:4" s="28" customFormat="1">
      <c r="D349" s="29"/>
    </row>
    <row r="350" spans="4:4" s="28" customFormat="1">
      <c r="D350" s="29"/>
    </row>
    <row r="351" spans="4:4" s="28" customFormat="1">
      <c r="D351" s="29"/>
    </row>
    <row r="352" spans="4:4" s="28" customFormat="1">
      <c r="D352" s="29"/>
    </row>
    <row r="353" spans="4:4" s="28" customFormat="1">
      <c r="D353" s="29"/>
    </row>
    <row r="354" spans="4:4" s="28" customFormat="1">
      <c r="D354" s="29"/>
    </row>
    <row r="355" spans="4:4" s="28" customFormat="1">
      <c r="D355" s="29"/>
    </row>
    <row r="356" spans="4:4" s="28" customFormat="1">
      <c r="D356" s="29"/>
    </row>
    <row r="357" spans="4:4" s="28" customFormat="1">
      <c r="D357" s="29"/>
    </row>
    <row r="358" spans="4:4" s="28" customFormat="1">
      <c r="D358" s="29"/>
    </row>
    <row r="359" spans="4:4" s="28" customFormat="1">
      <c r="D359" s="29"/>
    </row>
    <row r="360" spans="4:4" s="28" customFormat="1">
      <c r="D360" s="29"/>
    </row>
    <row r="361" spans="4:4" s="28" customFormat="1">
      <c r="D361" s="29"/>
    </row>
    <row r="362" spans="4:4" s="28" customFormat="1">
      <c r="D362" s="29"/>
    </row>
    <row r="363" spans="4:4" s="28" customFormat="1">
      <c r="D363" s="29"/>
    </row>
    <row r="364" spans="4:4" s="28" customFormat="1">
      <c r="D364" s="29"/>
    </row>
    <row r="365" spans="4:4" s="28" customFormat="1">
      <c r="D365" s="29"/>
    </row>
    <row r="366" spans="4:4" s="28" customFormat="1">
      <c r="D366" s="29"/>
    </row>
    <row r="367" spans="4:4" s="28" customFormat="1">
      <c r="D367" s="29"/>
    </row>
    <row r="368" spans="4:4" s="28" customFormat="1">
      <c r="D368" s="29"/>
    </row>
    <row r="369" spans="4:4" s="28" customFormat="1">
      <c r="D369" s="29"/>
    </row>
    <row r="370" spans="4:4" s="28" customFormat="1">
      <c r="D370" s="29"/>
    </row>
    <row r="371" spans="4:4" s="28" customFormat="1">
      <c r="D371" s="29"/>
    </row>
    <row r="372" spans="4:4" s="28" customFormat="1">
      <c r="D372" s="29"/>
    </row>
    <row r="373" spans="4:4" s="28" customFormat="1">
      <c r="D373" s="29"/>
    </row>
    <row r="374" spans="4:4" s="28" customFormat="1">
      <c r="D374" s="29"/>
    </row>
    <row r="375" spans="4:4" s="28" customFormat="1">
      <c r="D375" s="29"/>
    </row>
    <row r="376" spans="4:4" s="28" customFormat="1">
      <c r="D376" s="29"/>
    </row>
    <row r="377" spans="4:4" s="28" customFormat="1">
      <c r="D377" s="29"/>
    </row>
    <row r="378" spans="4:4" s="28" customFormat="1">
      <c r="D378" s="29"/>
    </row>
    <row r="379" spans="4:4" s="28" customFormat="1">
      <c r="D379" s="29"/>
    </row>
    <row r="380" spans="4:4" s="28" customFormat="1">
      <c r="D380" s="29"/>
    </row>
    <row r="381" spans="4:4" s="28" customFormat="1">
      <c r="D381" s="29"/>
    </row>
    <row r="382" spans="4:4" s="28" customFormat="1">
      <c r="D382" s="29"/>
    </row>
    <row r="383" spans="4:4" s="28" customFormat="1">
      <c r="D383" s="29"/>
    </row>
    <row r="384" spans="4:4" s="28" customFormat="1">
      <c r="D384" s="29"/>
    </row>
    <row r="385" spans="4:4" s="28" customFormat="1">
      <c r="D385" s="29"/>
    </row>
    <row r="386" spans="4:4" s="28" customFormat="1">
      <c r="D386" s="29"/>
    </row>
    <row r="387" spans="4:4" s="28" customFormat="1">
      <c r="D387" s="29"/>
    </row>
    <row r="388" spans="4:4" s="28" customFormat="1">
      <c r="D388" s="29"/>
    </row>
    <row r="389" spans="4:4" s="28" customFormat="1">
      <c r="D389" s="29"/>
    </row>
    <row r="390" spans="4:4" s="28" customFormat="1">
      <c r="D390" s="29"/>
    </row>
    <row r="391" spans="4:4" s="28" customFormat="1">
      <c r="D391" s="29"/>
    </row>
    <row r="392" spans="4:4" s="28" customFormat="1">
      <c r="D392" s="29"/>
    </row>
    <row r="393" spans="4:4" s="28" customFormat="1">
      <c r="D393" s="29"/>
    </row>
    <row r="394" spans="4:4" s="28" customFormat="1">
      <c r="D394" s="29"/>
    </row>
    <row r="395" spans="4:4" s="28" customFormat="1">
      <c r="D395" s="29"/>
    </row>
    <row r="396" spans="4:4" s="28" customFormat="1">
      <c r="D396" s="29"/>
    </row>
    <row r="397" spans="4:4" s="28" customFormat="1">
      <c r="D397" s="29"/>
    </row>
    <row r="398" spans="4:4" s="28" customFormat="1">
      <c r="D398" s="29"/>
    </row>
    <row r="399" spans="4:4" s="28" customFormat="1">
      <c r="D399" s="29"/>
    </row>
    <row r="400" spans="4:4" s="28" customFormat="1">
      <c r="D400" s="29"/>
    </row>
    <row r="401" spans="4:4" s="28" customFormat="1">
      <c r="D401" s="29"/>
    </row>
    <row r="402" spans="4:4" s="28" customFormat="1">
      <c r="D402" s="29"/>
    </row>
    <row r="403" spans="4:4" s="28" customFormat="1">
      <c r="D403" s="29"/>
    </row>
    <row r="404" spans="4:4" s="28" customFormat="1">
      <c r="D404" s="29"/>
    </row>
    <row r="405" spans="4:4" s="28" customFormat="1">
      <c r="D405" s="29"/>
    </row>
    <row r="406" spans="4:4" s="28" customFormat="1">
      <c r="D406" s="29"/>
    </row>
    <row r="407" spans="4:4" s="28" customFormat="1">
      <c r="D407" s="29"/>
    </row>
    <row r="408" spans="4:4" s="28" customFormat="1">
      <c r="D408" s="29"/>
    </row>
    <row r="409" spans="4:4" s="28" customFormat="1">
      <c r="D409" s="29"/>
    </row>
    <row r="410" spans="4:4" s="28" customFormat="1">
      <c r="D410" s="29"/>
    </row>
    <row r="411" spans="4:4" s="28" customFormat="1">
      <c r="D411" s="29"/>
    </row>
    <row r="412" spans="4:4" s="28" customFormat="1">
      <c r="D412" s="29"/>
    </row>
    <row r="413" spans="4:4" s="28" customFormat="1">
      <c r="D413" s="29"/>
    </row>
    <row r="414" spans="4:4" s="28" customFormat="1">
      <c r="D414" s="29"/>
    </row>
    <row r="415" spans="4:4" s="28" customFormat="1">
      <c r="D415" s="29"/>
    </row>
    <row r="416" spans="4:4" s="28" customFormat="1">
      <c r="D416" s="29"/>
    </row>
    <row r="417" spans="4:4" s="28" customFormat="1">
      <c r="D417" s="29"/>
    </row>
    <row r="418" spans="4:4" s="28" customFormat="1">
      <c r="D418" s="29"/>
    </row>
    <row r="419" spans="4:4" s="28" customFormat="1">
      <c r="D419" s="29"/>
    </row>
    <row r="420" spans="4:4" s="28" customFormat="1">
      <c r="D420" s="29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2"/>
  <sheetViews>
    <sheetView topLeftCell="A87" workbookViewId="0">
      <selection activeCell="E126" sqref="E126:E144"/>
    </sheetView>
  </sheetViews>
  <sheetFormatPr defaultRowHeight="12.75"/>
  <cols>
    <col min="1" max="1" width="4.140625" style="127" customWidth="1"/>
    <col min="2" max="2" width="54.28515625" style="89" customWidth="1"/>
    <col min="3" max="3" width="4.140625" style="89" customWidth="1"/>
    <col min="4" max="4" width="8.42578125" style="89" customWidth="1"/>
    <col min="5" max="5" width="7.140625" style="89" customWidth="1"/>
    <col min="6" max="6" width="9.28515625" style="89" customWidth="1"/>
    <col min="7" max="16384" width="9.140625" style="89"/>
  </cols>
  <sheetData>
    <row r="2" spans="1:11">
      <c r="B2" s="27"/>
    </row>
    <row r="6" spans="1:11" ht="55.5" customHeight="1">
      <c r="A6" s="210" t="s">
        <v>2</v>
      </c>
      <c r="B6" s="210"/>
      <c r="C6" s="210"/>
      <c r="D6" s="210"/>
      <c r="E6" s="210"/>
      <c r="F6" s="210"/>
      <c r="G6" s="69"/>
      <c r="H6" s="69"/>
      <c r="I6" s="69"/>
    </row>
    <row r="7" spans="1:11" s="27" customFormat="1">
      <c r="A7" s="3"/>
      <c r="B7" s="27" t="s">
        <v>147</v>
      </c>
      <c r="C7" s="2"/>
    </row>
    <row r="8" spans="1:11" s="27" customFormat="1">
      <c r="A8" s="211" t="s">
        <v>148</v>
      </c>
      <c r="B8" s="211"/>
      <c r="C8" s="211"/>
      <c r="D8" s="211"/>
    </row>
    <row r="9" spans="1:11">
      <c r="A9" s="3"/>
      <c r="C9" s="91"/>
      <c r="J9" s="91"/>
    </row>
    <row r="10" spans="1:11" s="28" customFormat="1">
      <c r="A10" s="58" t="s">
        <v>54</v>
      </c>
      <c r="B10" s="58" t="s">
        <v>55</v>
      </c>
      <c r="C10" s="58" t="s">
        <v>149</v>
      </c>
      <c r="D10" s="58" t="s">
        <v>150</v>
      </c>
      <c r="E10" s="58" t="s">
        <v>151</v>
      </c>
      <c r="F10" s="58" t="s">
        <v>152</v>
      </c>
      <c r="G10" s="2"/>
      <c r="H10" s="2"/>
      <c r="I10" s="2"/>
      <c r="J10" s="2"/>
      <c r="K10" s="2"/>
    </row>
    <row r="11" spans="1:11" s="64" customFormat="1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</row>
    <row r="12" spans="1:11" s="61" customFormat="1">
      <c r="A12" s="59" t="s">
        <v>153</v>
      </c>
      <c r="B12" s="60" t="s">
        <v>154</v>
      </c>
      <c r="C12" s="59"/>
      <c r="D12" s="59"/>
      <c r="E12" s="59"/>
      <c r="F12" s="59"/>
    </row>
    <row r="13" spans="1:11">
      <c r="A13" s="130">
        <v>1</v>
      </c>
      <c r="B13" s="131" t="s">
        <v>155</v>
      </c>
      <c r="C13" s="132" t="s">
        <v>19</v>
      </c>
      <c r="D13" s="133">
        <v>20</v>
      </c>
      <c r="E13" s="133">
        <v>0</v>
      </c>
      <c r="F13" s="133">
        <f t="shared" ref="F13:F19" si="0">D13*E13</f>
        <v>0</v>
      </c>
    </row>
    <row r="14" spans="1:11">
      <c r="A14" s="130">
        <v>2</v>
      </c>
      <c r="B14" s="131" t="s">
        <v>156</v>
      </c>
      <c r="C14" s="132" t="s">
        <v>19</v>
      </c>
      <c r="D14" s="133">
        <v>235</v>
      </c>
      <c r="E14" s="133">
        <v>0</v>
      </c>
      <c r="F14" s="133">
        <f t="shared" si="0"/>
        <v>0</v>
      </c>
    </row>
    <row r="15" spans="1:11">
      <c r="A15" s="130">
        <v>3</v>
      </c>
      <c r="B15" s="131" t="s">
        <v>157</v>
      </c>
      <c r="C15" s="132" t="s">
        <v>19</v>
      </c>
      <c r="D15" s="133">
        <v>60</v>
      </c>
      <c r="E15" s="133">
        <v>0</v>
      </c>
      <c r="F15" s="133">
        <f t="shared" si="0"/>
        <v>0</v>
      </c>
    </row>
    <row r="16" spans="1:11">
      <c r="A16" s="130">
        <v>4</v>
      </c>
      <c r="B16" s="131" t="s">
        <v>158</v>
      </c>
      <c r="C16" s="132" t="s">
        <v>19</v>
      </c>
      <c r="D16" s="133">
        <v>50</v>
      </c>
      <c r="E16" s="133">
        <v>0</v>
      </c>
      <c r="F16" s="133">
        <f t="shared" si="0"/>
        <v>0</v>
      </c>
    </row>
    <row r="17" spans="1:6" ht="25.5">
      <c r="A17" s="130">
        <v>5</v>
      </c>
      <c r="B17" s="134" t="s">
        <v>159</v>
      </c>
      <c r="C17" s="132" t="s">
        <v>19</v>
      </c>
      <c r="D17" s="133">
        <v>200</v>
      </c>
      <c r="E17" s="133">
        <v>0</v>
      </c>
      <c r="F17" s="133">
        <f t="shared" si="0"/>
        <v>0</v>
      </c>
    </row>
    <row r="18" spans="1:6" ht="38.25">
      <c r="A18" s="130">
        <v>6</v>
      </c>
      <c r="B18" s="134" t="s">
        <v>160</v>
      </c>
      <c r="C18" s="132" t="s">
        <v>19</v>
      </c>
      <c r="D18" s="133">
        <v>55</v>
      </c>
      <c r="E18" s="133">
        <v>0</v>
      </c>
      <c r="F18" s="133">
        <f t="shared" si="0"/>
        <v>0</v>
      </c>
    </row>
    <row r="19" spans="1:6" ht="38.25">
      <c r="A19" s="130">
        <v>7</v>
      </c>
      <c r="B19" s="134" t="s">
        <v>161</v>
      </c>
      <c r="C19" s="132" t="s">
        <v>19</v>
      </c>
      <c r="D19" s="133">
        <v>6</v>
      </c>
      <c r="E19" s="133">
        <v>0</v>
      </c>
      <c r="F19" s="133">
        <f t="shared" si="0"/>
        <v>0</v>
      </c>
    </row>
    <row r="20" spans="1:6">
      <c r="A20" s="130"/>
      <c r="B20" s="60" t="s">
        <v>154</v>
      </c>
      <c r="C20" s="132"/>
      <c r="D20" s="133"/>
      <c r="E20" s="131"/>
      <c r="F20" s="50">
        <f>F19+F18+F17+F16+F15+F14+F13</f>
        <v>0</v>
      </c>
    </row>
    <row r="21" spans="1:6" s="27" customFormat="1">
      <c r="A21" s="59" t="s">
        <v>162</v>
      </c>
      <c r="B21" s="52" t="s">
        <v>163</v>
      </c>
      <c r="C21" s="58"/>
      <c r="D21" s="50"/>
      <c r="E21" s="52"/>
      <c r="F21" s="52"/>
    </row>
    <row r="22" spans="1:6">
      <c r="A22" s="130">
        <v>1</v>
      </c>
      <c r="B22" s="131" t="s">
        <v>164</v>
      </c>
      <c r="C22" s="132" t="s">
        <v>64</v>
      </c>
      <c r="D22" s="133">
        <v>6</v>
      </c>
      <c r="E22" s="133">
        <v>0</v>
      </c>
      <c r="F22" s="133">
        <f t="shared" ref="F22:F30" si="1">D22*E22</f>
        <v>0</v>
      </c>
    </row>
    <row r="23" spans="1:6">
      <c r="A23" s="130">
        <v>2</v>
      </c>
      <c r="B23" s="131" t="s">
        <v>165</v>
      </c>
      <c r="C23" s="132" t="s">
        <v>64</v>
      </c>
      <c r="D23" s="133">
        <v>3</v>
      </c>
      <c r="E23" s="133">
        <v>0</v>
      </c>
      <c r="F23" s="133">
        <f t="shared" si="1"/>
        <v>0</v>
      </c>
    </row>
    <row r="24" spans="1:6">
      <c r="A24" s="130">
        <f t="shared" ref="A24:A30" si="2">1+A23</f>
        <v>3</v>
      </c>
      <c r="B24" s="131" t="s">
        <v>166</v>
      </c>
      <c r="C24" s="132" t="s">
        <v>64</v>
      </c>
      <c r="D24" s="133">
        <v>20</v>
      </c>
      <c r="E24" s="133">
        <v>0</v>
      </c>
      <c r="F24" s="133">
        <f t="shared" si="1"/>
        <v>0</v>
      </c>
    </row>
    <row r="25" spans="1:6">
      <c r="A25" s="130">
        <f t="shared" si="2"/>
        <v>4</v>
      </c>
      <c r="B25" s="131" t="s">
        <v>167</v>
      </c>
      <c r="C25" s="132" t="s">
        <v>64</v>
      </c>
      <c r="D25" s="133">
        <v>121</v>
      </c>
      <c r="E25" s="133">
        <v>0</v>
      </c>
      <c r="F25" s="133">
        <f t="shared" si="1"/>
        <v>0</v>
      </c>
    </row>
    <row r="26" spans="1:6">
      <c r="A26" s="130">
        <f t="shared" si="2"/>
        <v>5</v>
      </c>
      <c r="B26" s="131" t="s">
        <v>168</v>
      </c>
      <c r="C26" s="132" t="s">
        <v>64</v>
      </c>
      <c r="D26" s="133">
        <v>5</v>
      </c>
      <c r="E26" s="133">
        <v>0</v>
      </c>
      <c r="F26" s="133">
        <f t="shared" si="1"/>
        <v>0</v>
      </c>
    </row>
    <row r="27" spans="1:6">
      <c r="A27" s="130">
        <f t="shared" si="2"/>
        <v>6</v>
      </c>
      <c r="B27" s="131" t="s">
        <v>169</v>
      </c>
      <c r="C27" s="132" t="s">
        <v>64</v>
      </c>
      <c r="D27" s="133">
        <v>315</v>
      </c>
      <c r="E27" s="133">
        <v>0</v>
      </c>
      <c r="F27" s="133">
        <f t="shared" si="1"/>
        <v>0</v>
      </c>
    </row>
    <row r="28" spans="1:6">
      <c r="A28" s="130">
        <f t="shared" si="2"/>
        <v>7</v>
      </c>
      <c r="B28" s="131" t="s">
        <v>170</v>
      </c>
      <c r="C28" s="132" t="s">
        <v>64</v>
      </c>
      <c r="D28" s="133">
        <v>220</v>
      </c>
      <c r="E28" s="133">
        <v>0</v>
      </c>
      <c r="F28" s="133">
        <f t="shared" si="1"/>
        <v>0</v>
      </c>
    </row>
    <row r="29" spans="1:6">
      <c r="A29" s="130">
        <f t="shared" si="2"/>
        <v>8</v>
      </c>
      <c r="B29" s="131" t="s">
        <v>171</v>
      </c>
      <c r="C29" s="132" t="s">
        <v>64</v>
      </c>
      <c r="D29" s="133">
        <v>121</v>
      </c>
      <c r="E29" s="133">
        <v>0</v>
      </c>
      <c r="F29" s="133">
        <f t="shared" si="1"/>
        <v>0</v>
      </c>
    </row>
    <row r="30" spans="1:6">
      <c r="A30" s="130">
        <f t="shared" si="2"/>
        <v>9</v>
      </c>
      <c r="B30" s="131" t="s">
        <v>172</v>
      </c>
      <c r="C30" s="132" t="s">
        <v>64</v>
      </c>
      <c r="D30" s="133">
        <v>283</v>
      </c>
      <c r="E30" s="133">
        <v>0</v>
      </c>
      <c r="F30" s="133">
        <f t="shared" si="1"/>
        <v>0</v>
      </c>
    </row>
    <row r="31" spans="1:6" hidden="1">
      <c r="A31" s="130"/>
      <c r="B31" s="131"/>
      <c r="C31" s="132"/>
      <c r="D31" s="133"/>
      <c r="E31" s="133"/>
      <c r="F31" s="133"/>
    </row>
    <row r="32" spans="1:6" hidden="1">
      <c r="A32" s="130"/>
      <c r="B32" s="131"/>
      <c r="C32" s="132"/>
      <c r="D32" s="133"/>
      <c r="E32" s="133"/>
      <c r="F32" s="133"/>
    </row>
    <row r="33" spans="1:10" hidden="1">
      <c r="A33" s="130"/>
      <c r="B33" s="131"/>
      <c r="C33" s="132"/>
      <c r="D33" s="133"/>
      <c r="E33" s="133"/>
      <c r="F33" s="133"/>
    </row>
    <row r="34" spans="1:10" hidden="1">
      <c r="A34" s="130"/>
      <c r="B34" s="131"/>
      <c r="C34" s="132"/>
      <c r="D34" s="133"/>
      <c r="E34" s="133"/>
      <c r="F34" s="133"/>
    </row>
    <row r="35" spans="1:10" ht="0.75" hidden="1" customHeight="1">
      <c r="A35" s="130"/>
      <c r="B35" s="133"/>
      <c r="C35" s="132"/>
      <c r="D35" s="133"/>
      <c r="E35" s="133"/>
      <c r="F35" s="133"/>
    </row>
    <row r="36" spans="1:10" hidden="1">
      <c r="A36" s="130"/>
      <c r="B36" s="133"/>
      <c r="C36" s="132"/>
      <c r="D36" s="133"/>
      <c r="E36" s="133"/>
      <c r="F36" s="133"/>
    </row>
    <row r="37" spans="1:10" hidden="1">
      <c r="A37" s="130"/>
      <c r="B37" s="133"/>
      <c r="C37" s="132"/>
      <c r="D37" s="133"/>
      <c r="E37" s="133"/>
      <c r="F37" s="133"/>
    </row>
    <row r="38" spans="1:10" s="27" customFormat="1">
      <c r="A38" s="59"/>
      <c r="B38" s="52" t="s">
        <v>163</v>
      </c>
      <c r="C38" s="58"/>
      <c r="D38" s="50"/>
      <c r="E38" s="50"/>
      <c r="F38" s="50">
        <f>F34+F33+F32+F31+F30+F29+F28+F27+F26+F25+F24+F23+F22</f>
        <v>0</v>
      </c>
    </row>
    <row r="39" spans="1:10" s="27" customFormat="1" ht="0.75" customHeight="1">
      <c r="A39" s="59" t="s">
        <v>173</v>
      </c>
      <c r="B39" s="54" t="s">
        <v>174</v>
      </c>
      <c r="C39" s="52"/>
      <c r="D39" s="52"/>
      <c r="E39" s="52"/>
      <c r="F39" s="52"/>
    </row>
    <row r="40" spans="1:10" s="139" customFormat="1" hidden="1">
      <c r="A40" s="135"/>
      <c r="B40" s="136"/>
      <c r="C40" s="137"/>
      <c r="D40" s="136"/>
      <c r="E40" s="136"/>
      <c r="F40" s="138"/>
      <c r="J40" s="140"/>
    </row>
    <row r="41" spans="1:10" s="139" customFormat="1" hidden="1">
      <c r="A41" s="135"/>
      <c r="B41" s="136"/>
      <c r="C41" s="137"/>
      <c r="D41" s="136"/>
      <c r="E41" s="136"/>
      <c r="F41" s="138"/>
      <c r="J41" s="140"/>
    </row>
    <row r="42" spans="1:10" s="139" customFormat="1" hidden="1">
      <c r="A42" s="135"/>
      <c r="B42" s="136"/>
      <c r="C42" s="137"/>
      <c r="D42" s="136"/>
      <c r="E42" s="136"/>
      <c r="F42" s="138"/>
      <c r="J42" s="140"/>
    </row>
    <row r="43" spans="1:10" s="139" customFormat="1" hidden="1">
      <c r="A43" s="135"/>
      <c r="B43" s="136"/>
      <c r="C43" s="137"/>
      <c r="D43" s="136"/>
      <c r="E43" s="136"/>
      <c r="F43" s="138"/>
      <c r="J43" s="140"/>
    </row>
    <row r="44" spans="1:10" s="139" customFormat="1" hidden="1">
      <c r="A44" s="135"/>
      <c r="B44" s="136"/>
      <c r="C44" s="137"/>
      <c r="D44" s="136"/>
      <c r="E44" s="136"/>
      <c r="F44" s="138"/>
      <c r="J44" s="140"/>
    </row>
    <row r="45" spans="1:10" s="139" customFormat="1" hidden="1">
      <c r="A45" s="135"/>
      <c r="B45" s="136"/>
      <c r="C45" s="137"/>
      <c r="D45" s="136"/>
      <c r="E45" s="136"/>
      <c r="F45" s="138"/>
      <c r="J45" s="140"/>
    </row>
    <row r="46" spans="1:10" s="139" customFormat="1" hidden="1">
      <c r="A46" s="135"/>
      <c r="B46" s="136"/>
      <c r="C46" s="137"/>
      <c r="D46" s="136"/>
      <c r="E46" s="136"/>
      <c r="F46" s="138"/>
      <c r="J46" s="140"/>
    </row>
    <row r="47" spans="1:10" s="139" customFormat="1" hidden="1">
      <c r="A47" s="135"/>
      <c r="B47" s="136"/>
      <c r="C47" s="137"/>
      <c r="D47" s="136"/>
      <c r="E47" s="136"/>
      <c r="F47" s="138"/>
      <c r="J47" s="140"/>
    </row>
    <row r="48" spans="1:10" s="139" customFormat="1" hidden="1">
      <c r="A48" s="135"/>
      <c r="B48" s="136"/>
      <c r="C48" s="137"/>
      <c r="D48" s="136"/>
      <c r="E48" s="136"/>
      <c r="F48" s="138"/>
      <c r="J48" s="140"/>
    </row>
    <row r="49" spans="1:11" s="139" customFormat="1" hidden="1">
      <c r="A49" s="135"/>
      <c r="B49" s="136"/>
      <c r="C49" s="137"/>
      <c r="D49" s="136"/>
      <c r="E49" s="136"/>
      <c r="F49" s="138"/>
      <c r="J49" s="140"/>
    </row>
    <row r="50" spans="1:11" s="139" customFormat="1" hidden="1">
      <c r="A50" s="135"/>
      <c r="B50" s="136"/>
      <c r="C50" s="137"/>
      <c r="D50" s="136"/>
      <c r="E50" s="136"/>
      <c r="F50" s="138"/>
      <c r="J50" s="140"/>
    </row>
    <row r="51" spans="1:11" s="139" customFormat="1" hidden="1">
      <c r="A51" s="135"/>
      <c r="B51" s="136"/>
      <c r="C51" s="137"/>
      <c r="D51" s="136"/>
      <c r="E51" s="136"/>
      <c r="F51" s="138"/>
      <c r="J51" s="140"/>
    </row>
    <row r="52" spans="1:11" s="139" customFormat="1" hidden="1">
      <c r="A52" s="135"/>
      <c r="B52" s="136"/>
      <c r="C52" s="137"/>
      <c r="D52" s="136"/>
      <c r="E52" s="136"/>
      <c r="F52" s="138"/>
      <c r="J52" s="140"/>
    </row>
    <row r="53" spans="1:11" s="139" customFormat="1" hidden="1">
      <c r="A53" s="135"/>
      <c r="B53" s="136"/>
      <c r="C53" s="137"/>
      <c r="D53" s="136"/>
      <c r="E53" s="136"/>
      <c r="F53" s="138"/>
      <c r="J53" s="140"/>
    </row>
    <row r="54" spans="1:11" s="139" customFormat="1" hidden="1">
      <c r="A54" s="135"/>
      <c r="B54" s="136"/>
      <c r="C54" s="137"/>
      <c r="D54" s="136"/>
      <c r="E54" s="136"/>
      <c r="F54" s="138"/>
      <c r="J54" s="140"/>
    </row>
    <row r="55" spans="1:11" s="139" customFormat="1" hidden="1">
      <c r="A55" s="135"/>
      <c r="B55" s="136"/>
      <c r="C55" s="137"/>
      <c r="D55" s="136"/>
      <c r="E55" s="136"/>
      <c r="F55" s="138"/>
      <c r="J55" s="140"/>
    </row>
    <row r="56" spans="1:11" s="139" customFormat="1" hidden="1">
      <c r="A56" s="135"/>
      <c r="B56" s="136"/>
      <c r="C56" s="137"/>
      <c r="D56" s="136"/>
      <c r="E56" s="136"/>
      <c r="F56" s="138"/>
      <c r="J56" s="140"/>
    </row>
    <row r="57" spans="1:11" s="139" customFormat="1" hidden="1">
      <c r="A57" s="135"/>
      <c r="B57" s="136"/>
      <c r="C57" s="137"/>
      <c r="D57" s="136"/>
      <c r="E57" s="136"/>
      <c r="F57" s="138"/>
      <c r="J57" s="140"/>
    </row>
    <row r="58" spans="1:11" s="28" customFormat="1" hidden="1">
      <c r="A58" s="58"/>
      <c r="B58" s="58"/>
      <c r="C58" s="58"/>
      <c r="D58" s="58"/>
      <c r="E58" s="58"/>
      <c r="F58" s="58"/>
      <c r="G58" s="2"/>
      <c r="H58" s="2"/>
      <c r="I58" s="2"/>
      <c r="J58" s="2"/>
      <c r="K58" s="2"/>
    </row>
    <row r="59" spans="1:11" s="129" customFormat="1" hidden="1">
      <c r="A59" s="128"/>
      <c r="B59" s="128"/>
      <c r="C59" s="128"/>
      <c r="D59" s="128"/>
      <c r="E59" s="128"/>
      <c r="F59" s="128"/>
    </row>
    <row r="60" spans="1:11" s="139" customFormat="1" hidden="1">
      <c r="A60" s="135"/>
      <c r="B60" s="136"/>
      <c r="C60" s="137"/>
      <c r="D60" s="136"/>
      <c r="E60" s="136"/>
      <c r="F60" s="138"/>
      <c r="J60" s="140"/>
    </row>
    <row r="61" spans="1:11" s="139" customFormat="1" hidden="1">
      <c r="A61" s="135"/>
      <c r="B61" s="136"/>
      <c r="C61" s="137"/>
      <c r="D61" s="136"/>
      <c r="E61" s="136"/>
      <c r="F61" s="138"/>
      <c r="J61" s="140"/>
    </row>
    <row r="62" spans="1:11" s="139" customFormat="1" hidden="1">
      <c r="A62" s="135"/>
      <c r="B62" s="136"/>
      <c r="C62" s="137"/>
      <c r="D62" s="136"/>
      <c r="E62" s="136"/>
      <c r="F62" s="138"/>
      <c r="J62" s="140"/>
    </row>
    <row r="63" spans="1:11" s="139" customFormat="1" hidden="1">
      <c r="A63" s="135"/>
      <c r="B63" s="136"/>
      <c r="C63" s="137"/>
      <c r="D63" s="136"/>
      <c r="E63" s="136"/>
      <c r="F63" s="138"/>
      <c r="J63" s="140"/>
    </row>
    <row r="64" spans="1:11" s="139" customFormat="1" hidden="1">
      <c r="A64" s="135"/>
      <c r="B64" s="136"/>
      <c r="C64" s="137"/>
      <c r="D64" s="136"/>
      <c r="E64" s="136"/>
      <c r="F64" s="138"/>
      <c r="J64" s="140"/>
    </row>
    <row r="65" spans="1:10" s="139" customFormat="1" hidden="1">
      <c r="A65" s="135"/>
      <c r="B65" s="136"/>
      <c r="C65" s="137"/>
      <c r="D65" s="138"/>
      <c r="E65" s="136"/>
      <c r="F65" s="136"/>
      <c r="J65" s="140"/>
    </row>
    <row r="66" spans="1:10" s="139" customFormat="1" hidden="1">
      <c r="A66" s="135"/>
      <c r="B66" s="136"/>
      <c r="C66" s="137"/>
      <c r="D66" s="138"/>
      <c r="E66" s="136"/>
      <c r="F66" s="136"/>
      <c r="J66" s="140"/>
    </row>
    <row r="67" spans="1:10">
      <c r="A67" s="62"/>
      <c r="B67" s="48" t="s">
        <v>175</v>
      </c>
      <c r="C67" s="63" t="s">
        <v>176</v>
      </c>
      <c r="D67" s="49">
        <v>919</v>
      </c>
      <c r="E67" s="133">
        <v>0</v>
      </c>
      <c r="F67" s="133">
        <f t="shared" ref="F67:F68" si="3">D67*E67</f>
        <v>0</v>
      </c>
      <c r="J67" s="91"/>
    </row>
    <row r="68" spans="1:10">
      <c r="A68" s="62"/>
      <c r="B68" s="48" t="s">
        <v>177</v>
      </c>
      <c r="C68" s="63" t="s">
        <v>176</v>
      </c>
      <c r="D68" s="49">
        <v>27485</v>
      </c>
      <c r="E68" s="133">
        <v>0</v>
      </c>
      <c r="F68" s="133">
        <f t="shared" si="3"/>
        <v>0</v>
      </c>
      <c r="J68" s="91"/>
    </row>
    <row r="69" spans="1:10">
      <c r="A69" s="130"/>
      <c r="B69" s="54" t="s">
        <v>174</v>
      </c>
      <c r="C69" s="58"/>
      <c r="D69" s="50"/>
      <c r="E69" s="131"/>
      <c r="F69" s="50">
        <f>F68+F67</f>
        <v>0</v>
      </c>
      <c r="J69" s="91"/>
    </row>
    <row r="70" spans="1:10">
      <c r="A70" s="59" t="s">
        <v>178</v>
      </c>
      <c r="B70" s="54" t="s">
        <v>179</v>
      </c>
      <c r="C70" s="52"/>
      <c r="D70" s="52"/>
      <c r="E70" s="131"/>
      <c r="F70" s="131"/>
    </row>
    <row r="71" spans="1:10">
      <c r="A71" s="130">
        <f>1+A66</f>
        <v>1</v>
      </c>
      <c r="B71" s="131" t="s">
        <v>180</v>
      </c>
      <c r="C71" s="132" t="s">
        <v>19</v>
      </c>
      <c r="D71" s="133">
        <v>15</v>
      </c>
      <c r="E71" s="133">
        <v>0</v>
      </c>
      <c r="F71" s="133">
        <f t="shared" ref="F71:F77" si="4">D71*E71</f>
        <v>0</v>
      </c>
      <c r="H71" s="89" t="s">
        <v>46</v>
      </c>
    </row>
    <row r="72" spans="1:10">
      <c r="A72" s="130">
        <f t="shared" ref="A72:A79" si="5">1+A71</f>
        <v>2</v>
      </c>
      <c r="B72" s="131" t="s">
        <v>181</v>
      </c>
      <c r="C72" s="132" t="s">
        <v>19</v>
      </c>
      <c r="D72" s="133">
        <v>8</v>
      </c>
      <c r="E72" s="133">
        <v>0</v>
      </c>
      <c r="F72" s="133">
        <f t="shared" si="4"/>
        <v>0</v>
      </c>
    </row>
    <row r="73" spans="1:10">
      <c r="A73" s="130">
        <f t="shared" si="5"/>
        <v>3</v>
      </c>
      <c r="B73" s="131" t="s">
        <v>182</v>
      </c>
      <c r="C73" s="132" t="s">
        <v>19</v>
      </c>
      <c r="D73" s="133">
        <v>49</v>
      </c>
      <c r="E73" s="133">
        <v>0</v>
      </c>
      <c r="F73" s="133">
        <f t="shared" si="4"/>
        <v>0</v>
      </c>
    </row>
    <row r="74" spans="1:10">
      <c r="A74" s="130">
        <f t="shared" si="5"/>
        <v>4</v>
      </c>
      <c r="B74" s="131" t="s">
        <v>183</v>
      </c>
      <c r="C74" s="132" t="s">
        <v>19</v>
      </c>
      <c r="D74" s="133">
        <v>20</v>
      </c>
      <c r="E74" s="133">
        <v>0</v>
      </c>
      <c r="F74" s="133">
        <f t="shared" si="4"/>
        <v>0</v>
      </c>
    </row>
    <row r="75" spans="1:10">
      <c r="A75" s="130">
        <f t="shared" si="5"/>
        <v>5</v>
      </c>
      <c r="B75" s="131" t="s">
        <v>184</v>
      </c>
      <c r="C75" s="132" t="s">
        <v>19</v>
      </c>
      <c r="D75" s="133">
        <v>14</v>
      </c>
      <c r="E75" s="133">
        <v>0</v>
      </c>
      <c r="F75" s="133">
        <f t="shared" si="4"/>
        <v>0</v>
      </c>
    </row>
    <row r="76" spans="1:10" ht="25.5">
      <c r="A76" s="130">
        <f t="shared" si="5"/>
        <v>6</v>
      </c>
      <c r="B76" s="134" t="s">
        <v>185</v>
      </c>
      <c r="C76" s="132" t="s">
        <v>19</v>
      </c>
      <c r="D76" s="133">
        <v>37</v>
      </c>
      <c r="E76" s="133">
        <v>0</v>
      </c>
      <c r="F76" s="133">
        <f t="shared" si="4"/>
        <v>0</v>
      </c>
    </row>
    <row r="77" spans="1:10" ht="25.5">
      <c r="A77" s="130">
        <f t="shared" si="5"/>
        <v>7</v>
      </c>
      <c r="B77" s="134" t="s">
        <v>186</v>
      </c>
      <c r="C77" s="132" t="s">
        <v>19</v>
      </c>
      <c r="D77" s="133">
        <v>32</v>
      </c>
      <c r="E77" s="133">
        <v>0</v>
      </c>
      <c r="F77" s="133">
        <f t="shared" si="4"/>
        <v>0</v>
      </c>
    </row>
    <row r="78" spans="1:10" ht="25.5">
      <c r="A78" s="130">
        <f t="shared" si="5"/>
        <v>8</v>
      </c>
      <c r="B78" s="134" t="s">
        <v>187</v>
      </c>
      <c r="C78" s="132" t="s">
        <v>19</v>
      </c>
      <c r="D78" s="133">
        <v>14</v>
      </c>
      <c r="E78" s="133">
        <v>0</v>
      </c>
      <c r="F78" s="133">
        <f t="shared" ref="F78:F89" si="6">D78*E78</f>
        <v>0</v>
      </c>
    </row>
    <row r="79" spans="1:10" ht="25.5">
      <c r="A79" s="130">
        <f t="shared" si="5"/>
        <v>9</v>
      </c>
      <c r="B79" s="134" t="s">
        <v>188</v>
      </c>
      <c r="C79" s="132" t="s">
        <v>19</v>
      </c>
      <c r="D79" s="133">
        <v>55</v>
      </c>
      <c r="E79" s="133">
        <v>0</v>
      </c>
      <c r="F79" s="133">
        <f t="shared" si="6"/>
        <v>0</v>
      </c>
    </row>
    <row r="80" spans="1:10" hidden="1">
      <c r="A80" s="130"/>
      <c r="B80" s="134"/>
      <c r="C80" s="132"/>
      <c r="D80" s="133"/>
      <c r="E80" s="133">
        <v>0</v>
      </c>
      <c r="F80" s="133"/>
    </row>
    <row r="81" spans="1:18" hidden="1">
      <c r="A81" s="130"/>
      <c r="B81" s="134"/>
      <c r="C81" s="132"/>
      <c r="D81" s="133"/>
      <c r="E81" s="133">
        <v>0</v>
      </c>
      <c r="F81" s="133"/>
    </row>
    <row r="82" spans="1:18" hidden="1">
      <c r="A82" s="130"/>
      <c r="B82" s="134"/>
      <c r="C82" s="132"/>
      <c r="D82" s="133"/>
      <c r="E82" s="133">
        <v>0</v>
      </c>
      <c r="F82" s="133"/>
    </row>
    <row r="83" spans="1:18" hidden="1">
      <c r="A83" s="130"/>
      <c r="B83" s="134"/>
      <c r="C83" s="132"/>
      <c r="D83" s="133"/>
      <c r="E83" s="133">
        <v>0</v>
      </c>
      <c r="F83" s="133"/>
    </row>
    <row r="84" spans="1:18" hidden="1">
      <c r="A84" s="130"/>
      <c r="B84" s="131"/>
      <c r="C84" s="132"/>
      <c r="D84" s="133"/>
      <c r="E84" s="133">
        <v>0</v>
      </c>
      <c r="F84" s="133">
        <f t="shared" si="6"/>
        <v>0</v>
      </c>
    </row>
    <row r="85" spans="1:18" hidden="1">
      <c r="A85" s="130"/>
      <c r="B85" s="131"/>
      <c r="C85" s="132"/>
      <c r="D85" s="133"/>
      <c r="E85" s="133">
        <v>0</v>
      </c>
      <c r="F85" s="133">
        <f t="shared" si="6"/>
        <v>0</v>
      </c>
    </row>
    <row r="86" spans="1:18" hidden="1">
      <c r="A86" s="130"/>
      <c r="B86" s="131"/>
      <c r="C86" s="132"/>
      <c r="D86" s="133"/>
      <c r="E86" s="133">
        <v>0</v>
      </c>
      <c r="F86" s="133">
        <f t="shared" si="6"/>
        <v>0</v>
      </c>
    </row>
    <row r="87" spans="1:18">
      <c r="A87" s="130">
        <v>10</v>
      </c>
      <c r="B87" s="131" t="s">
        <v>189</v>
      </c>
      <c r="C87" s="132" t="s">
        <v>19</v>
      </c>
      <c r="D87" s="133">
        <f>D85+D84+D83+D82+D81+D80+D79+D78+D77+D76+D75+D74+D73+D72+D71+D70</f>
        <v>244</v>
      </c>
      <c r="E87" s="133">
        <v>0</v>
      </c>
      <c r="F87" s="133">
        <f t="shared" si="6"/>
        <v>0</v>
      </c>
    </row>
    <row r="88" spans="1:18">
      <c r="A88" s="130">
        <v>11</v>
      </c>
      <c r="B88" s="131" t="s">
        <v>190</v>
      </c>
      <c r="C88" s="132" t="s">
        <v>19</v>
      </c>
      <c r="D88" s="133">
        <f>D86+D85+D84+D83+D82+D81+D80+D79+D78+D77+D76+D75+D74+D73+D72+D71</f>
        <v>244</v>
      </c>
      <c r="E88" s="133">
        <v>0</v>
      </c>
      <c r="F88" s="133">
        <f t="shared" si="6"/>
        <v>0</v>
      </c>
    </row>
    <row r="89" spans="1:18">
      <c r="A89" s="130">
        <v>12</v>
      </c>
      <c r="B89" s="131" t="s">
        <v>191</v>
      </c>
      <c r="C89" s="132" t="s">
        <v>19</v>
      </c>
      <c r="D89" s="133">
        <v>244</v>
      </c>
      <c r="E89" s="133">
        <v>0</v>
      </c>
      <c r="F89" s="133">
        <f t="shared" si="6"/>
        <v>0</v>
      </c>
    </row>
    <row r="90" spans="1:18">
      <c r="A90" s="59"/>
      <c r="B90" s="54" t="s">
        <v>179</v>
      </c>
      <c r="C90" s="58"/>
      <c r="D90" s="50"/>
      <c r="E90" s="133"/>
      <c r="F90" s="50">
        <f>F89+F88+F87+F83+F82+F81+F80+F79+F78+F77+F76+F75+F74+F73+F72+F71</f>
        <v>0</v>
      </c>
    </row>
    <row r="91" spans="1:18" s="27" customFormat="1" ht="12" customHeight="1">
      <c r="A91" s="59" t="s">
        <v>192</v>
      </c>
      <c r="B91" s="52" t="s">
        <v>193</v>
      </c>
      <c r="C91" s="58"/>
      <c r="D91" s="50"/>
      <c r="E91" s="52"/>
      <c r="F91" s="52"/>
      <c r="J91" s="2"/>
    </row>
    <row r="92" spans="1:18" s="28" customFormat="1" hidden="1">
      <c r="A92" s="44"/>
      <c r="B92" s="44"/>
      <c r="C92" s="44"/>
      <c r="D92" s="46"/>
      <c r="E92" s="133"/>
      <c r="F92" s="133"/>
      <c r="J92" s="64"/>
      <c r="R92" s="65"/>
    </row>
    <row r="93" spans="1:18" s="28" customFormat="1" hidden="1">
      <c r="A93" s="44"/>
      <c r="B93" s="45"/>
      <c r="C93" s="44"/>
      <c r="D93" s="46"/>
      <c r="E93" s="133"/>
      <c r="F93" s="133"/>
      <c r="J93" s="64"/>
    </row>
    <row r="94" spans="1:18" s="28" customFormat="1">
      <c r="A94" s="44">
        <v>3</v>
      </c>
      <c r="B94" s="44" t="s">
        <v>194</v>
      </c>
      <c r="C94" s="44" t="s">
        <v>73</v>
      </c>
      <c r="D94" s="46">
        <v>650</v>
      </c>
      <c r="E94" s="133">
        <v>0</v>
      </c>
      <c r="F94" s="133">
        <f t="shared" ref="F94:F96" si="7">D94*E94</f>
        <v>0</v>
      </c>
      <c r="J94" s="64"/>
      <c r="R94" s="65"/>
    </row>
    <row r="95" spans="1:18" s="28" customFormat="1">
      <c r="A95" s="44">
        <v>4</v>
      </c>
      <c r="B95" s="44" t="s">
        <v>195</v>
      </c>
      <c r="C95" s="44" t="s">
        <v>73</v>
      </c>
      <c r="D95" s="46">
        <v>125</v>
      </c>
      <c r="E95" s="133">
        <v>0</v>
      </c>
      <c r="F95" s="133">
        <f t="shared" si="7"/>
        <v>0</v>
      </c>
      <c r="J95" s="64"/>
      <c r="R95" s="65"/>
    </row>
    <row r="96" spans="1:18" s="28" customFormat="1">
      <c r="A96" s="44">
        <v>5</v>
      </c>
      <c r="B96" s="45" t="s">
        <v>196</v>
      </c>
      <c r="C96" s="44" t="s">
        <v>64</v>
      </c>
      <c r="D96" s="46">
        <v>305</v>
      </c>
      <c r="E96" s="133">
        <v>0</v>
      </c>
      <c r="F96" s="133">
        <f t="shared" si="7"/>
        <v>0</v>
      </c>
      <c r="J96" s="64"/>
    </row>
    <row r="97" spans="1:18" s="28" customFormat="1" hidden="1">
      <c r="A97" s="44"/>
      <c r="B97" s="45"/>
      <c r="C97" s="44"/>
      <c r="D97" s="46"/>
      <c r="E97" s="133">
        <v>0</v>
      </c>
      <c r="F97" s="133"/>
      <c r="J97" s="64"/>
    </row>
    <row r="98" spans="1:18" s="28" customFormat="1">
      <c r="A98" s="44">
        <v>7</v>
      </c>
      <c r="B98" s="44" t="s">
        <v>108</v>
      </c>
      <c r="C98" s="44" t="s">
        <v>73</v>
      </c>
      <c r="D98" s="46">
        <v>150</v>
      </c>
      <c r="E98" s="133">
        <v>0</v>
      </c>
      <c r="F98" s="133">
        <f t="shared" ref="F98:F123" si="8">D98*E98</f>
        <v>0</v>
      </c>
      <c r="J98" s="64"/>
      <c r="R98" s="65"/>
    </row>
    <row r="99" spans="1:18" s="28" customFormat="1">
      <c r="A99" s="44">
        <v>8</v>
      </c>
      <c r="B99" s="45" t="s">
        <v>197</v>
      </c>
      <c r="C99" s="44" t="s">
        <v>64</v>
      </c>
      <c r="D99" s="46">
        <v>131</v>
      </c>
      <c r="E99" s="133">
        <v>0</v>
      </c>
      <c r="F99" s="133">
        <f t="shared" si="8"/>
        <v>0</v>
      </c>
      <c r="J99" s="64"/>
      <c r="R99" s="65"/>
    </row>
    <row r="100" spans="1:18" s="28" customFormat="1" hidden="1">
      <c r="A100" s="44"/>
      <c r="B100" s="45"/>
      <c r="C100" s="44"/>
      <c r="D100" s="46"/>
      <c r="E100" s="133">
        <v>0</v>
      </c>
      <c r="F100" s="133"/>
      <c r="J100" s="64"/>
      <c r="R100" s="65"/>
    </row>
    <row r="101" spans="1:18" s="27" customFormat="1" hidden="1">
      <c r="A101" s="62"/>
      <c r="B101" s="48"/>
      <c r="C101" s="63"/>
      <c r="D101" s="49"/>
      <c r="E101" s="133">
        <v>0</v>
      </c>
      <c r="F101" s="133"/>
      <c r="J101" s="2"/>
    </row>
    <row r="102" spans="1:18" s="27" customFormat="1">
      <c r="A102" s="44">
        <v>11</v>
      </c>
      <c r="B102" s="45" t="s">
        <v>198</v>
      </c>
      <c r="C102" s="44" t="s">
        <v>64</v>
      </c>
      <c r="D102" s="46">
        <v>305</v>
      </c>
      <c r="E102" s="133">
        <v>0</v>
      </c>
      <c r="F102" s="133">
        <f t="shared" si="8"/>
        <v>0</v>
      </c>
      <c r="J102" s="2"/>
    </row>
    <row r="103" spans="1:18" s="27" customFormat="1">
      <c r="A103" s="62">
        <v>12</v>
      </c>
      <c r="B103" s="48" t="s">
        <v>199</v>
      </c>
      <c r="C103" s="63" t="s">
        <v>66</v>
      </c>
      <c r="D103" s="49">
        <v>950</v>
      </c>
      <c r="E103" s="133">
        <v>0</v>
      </c>
      <c r="F103" s="133">
        <f t="shared" si="8"/>
        <v>0</v>
      </c>
      <c r="J103" s="2"/>
    </row>
    <row r="104" spans="1:18" s="28" customFormat="1" hidden="1">
      <c r="A104" s="44"/>
      <c r="B104" s="45"/>
      <c r="C104" s="44"/>
      <c r="D104" s="46"/>
      <c r="E104" s="133">
        <v>0</v>
      </c>
      <c r="F104" s="133">
        <f t="shared" si="8"/>
        <v>0</v>
      </c>
      <c r="J104" s="64"/>
    </row>
    <row r="105" spans="1:18" s="28" customFormat="1" hidden="1">
      <c r="A105" s="44"/>
      <c r="B105" s="45"/>
      <c r="C105" s="44"/>
      <c r="D105" s="46"/>
      <c r="E105" s="133">
        <v>0</v>
      </c>
      <c r="F105" s="133">
        <f t="shared" si="8"/>
        <v>0</v>
      </c>
      <c r="J105" s="64"/>
    </row>
    <row r="106" spans="1:18" s="28" customFormat="1" hidden="1">
      <c r="A106" s="44"/>
      <c r="B106" s="45"/>
      <c r="C106" s="44"/>
      <c r="D106" s="46"/>
      <c r="E106" s="133">
        <v>0</v>
      </c>
      <c r="F106" s="133">
        <f t="shared" si="8"/>
        <v>0</v>
      </c>
      <c r="J106" s="64"/>
      <c r="R106" s="65"/>
    </row>
    <row r="107" spans="1:18" s="28" customFormat="1" hidden="1">
      <c r="A107" s="44"/>
      <c r="B107" s="45"/>
      <c r="C107" s="44"/>
      <c r="D107" s="46"/>
      <c r="E107" s="133">
        <v>0</v>
      </c>
      <c r="F107" s="133">
        <f t="shared" si="8"/>
        <v>0</v>
      </c>
      <c r="J107" s="64"/>
      <c r="R107" s="65"/>
    </row>
    <row r="108" spans="1:18" s="28" customFormat="1" hidden="1">
      <c r="A108" s="44"/>
      <c r="B108" s="45"/>
      <c r="C108" s="44"/>
      <c r="D108" s="46"/>
      <c r="E108" s="133">
        <v>0</v>
      </c>
      <c r="F108" s="133">
        <f t="shared" si="8"/>
        <v>0</v>
      </c>
      <c r="J108" s="64"/>
      <c r="R108" s="65"/>
    </row>
    <row r="109" spans="1:18" s="28" customFormat="1" hidden="1">
      <c r="A109" s="44"/>
      <c r="B109" s="44"/>
      <c r="C109" s="44"/>
      <c r="D109" s="46"/>
      <c r="E109" s="133">
        <v>0</v>
      </c>
      <c r="F109" s="133">
        <f t="shared" si="8"/>
        <v>0</v>
      </c>
      <c r="J109" s="64"/>
      <c r="R109" s="65"/>
    </row>
    <row r="110" spans="1:18" s="28" customFormat="1" hidden="1">
      <c r="A110" s="44"/>
      <c r="B110" s="45"/>
      <c r="C110" s="44"/>
      <c r="D110" s="46"/>
      <c r="E110" s="133">
        <v>0</v>
      </c>
      <c r="F110" s="133">
        <f t="shared" si="8"/>
        <v>0</v>
      </c>
      <c r="J110" s="64"/>
      <c r="R110" s="65"/>
    </row>
    <row r="111" spans="1:18" s="28" customFormat="1" hidden="1">
      <c r="A111" s="62"/>
      <c r="B111" s="48"/>
      <c r="C111" s="63"/>
      <c r="D111" s="49"/>
      <c r="E111" s="133">
        <v>0</v>
      </c>
      <c r="F111" s="133">
        <f t="shared" si="8"/>
        <v>0</v>
      </c>
      <c r="J111" s="64"/>
      <c r="R111" s="66"/>
    </row>
    <row r="112" spans="1:18" s="28" customFormat="1" hidden="1">
      <c r="A112" s="62"/>
      <c r="B112" s="67"/>
      <c r="C112" s="63"/>
      <c r="D112" s="49"/>
      <c r="E112" s="133">
        <v>0</v>
      </c>
      <c r="F112" s="133">
        <f t="shared" si="8"/>
        <v>0</v>
      </c>
      <c r="J112" s="64"/>
      <c r="R112" s="65"/>
    </row>
    <row r="113" spans="1:18" s="28" customFormat="1" hidden="1">
      <c r="A113" s="62"/>
      <c r="B113" s="48"/>
      <c r="C113" s="63"/>
      <c r="D113" s="49"/>
      <c r="E113" s="133">
        <v>0</v>
      </c>
      <c r="F113" s="133">
        <f t="shared" si="8"/>
        <v>0</v>
      </c>
      <c r="J113" s="64"/>
      <c r="R113" s="65"/>
    </row>
    <row r="114" spans="1:18" s="28" customFormat="1" hidden="1">
      <c r="A114" s="44"/>
      <c r="B114" s="45"/>
      <c r="C114" s="44"/>
      <c r="D114" s="46"/>
      <c r="E114" s="133">
        <v>0</v>
      </c>
      <c r="F114" s="133">
        <f t="shared" si="8"/>
        <v>0</v>
      </c>
      <c r="J114" s="64"/>
      <c r="R114" s="65"/>
    </row>
    <row r="115" spans="1:18" s="28" customFormat="1" hidden="1">
      <c r="A115" s="44"/>
      <c r="B115" s="45"/>
      <c r="C115" s="44"/>
      <c r="D115" s="46"/>
      <c r="E115" s="133">
        <v>0</v>
      </c>
      <c r="F115" s="133">
        <f t="shared" si="8"/>
        <v>0</v>
      </c>
      <c r="J115" s="64"/>
      <c r="R115" s="65"/>
    </row>
    <row r="116" spans="1:18" s="28" customFormat="1" hidden="1">
      <c r="A116" s="44"/>
      <c r="B116" s="45"/>
      <c r="C116" s="44"/>
      <c r="D116" s="46"/>
      <c r="E116" s="133">
        <v>0</v>
      </c>
      <c r="F116" s="133">
        <f t="shared" si="8"/>
        <v>0</v>
      </c>
      <c r="J116" s="64"/>
      <c r="R116" s="65"/>
    </row>
    <row r="117" spans="1:18" s="28" customFormat="1" hidden="1">
      <c r="A117" s="44"/>
      <c r="B117" s="45"/>
      <c r="C117" s="44"/>
      <c r="D117" s="46"/>
      <c r="E117" s="133">
        <v>0</v>
      </c>
      <c r="F117" s="133">
        <f t="shared" si="8"/>
        <v>0</v>
      </c>
      <c r="J117" s="64"/>
      <c r="R117" s="65"/>
    </row>
    <row r="118" spans="1:18" s="28" customFormat="1" hidden="1">
      <c r="A118" s="44"/>
      <c r="B118" s="45"/>
      <c r="C118" s="44"/>
      <c r="D118" s="46"/>
      <c r="E118" s="133">
        <v>0</v>
      </c>
      <c r="F118" s="133">
        <f t="shared" si="8"/>
        <v>0</v>
      </c>
      <c r="J118" s="64"/>
      <c r="R118" s="65"/>
    </row>
    <row r="119" spans="1:18" s="28" customFormat="1" hidden="1">
      <c r="A119" s="44"/>
      <c r="B119" s="45"/>
      <c r="C119" s="44"/>
      <c r="D119" s="46"/>
      <c r="E119" s="133">
        <v>0</v>
      </c>
      <c r="F119" s="133">
        <f t="shared" si="8"/>
        <v>0</v>
      </c>
      <c r="J119" s="64"/>
      <c r="R119" s="65"/>
    </row>
    <row r="120" spans="1:18" s="28" customFormat="1" ht="0.75" customHeight="1">
      <c r="A120" s="62"/>
      <c r="B120" s="48"/>
      <c r="C120" s="63"/>
      <c r="D120" s="49"/>
      <c r="E120" s="133">
        <v>0</v>
      </c>
      <c r="F120" s="133">
        <f t="shared" si="8"/>
        <v>0</v>
      </c>
      <c r="J120" s="64"/>
      <c r="R120" s="65"/>
    </row>
    <row r="121" spans="1:18" s="28" customFormat="1" hidden="1">
      <c r="A121" s="62"/>
      <c r="B121" s="48"/>
      <c r="C121" s="63"/>
      <c r="D121" s="49"/>
      <c r="E121" s="133">
        <v>0</v>
      </c>
      <c r="F121" s="133">
        <f t="shared" si="8"/>
        <v>0</v>
      </c>
      <c r="J121" s="64"/>
      <c r="R121" s="65"/>
    </row>
    <row r="122" spans="1:18" s="27" customFormat="1" hidden="1">
      <c r="A122" s="59"/>
      <c r="B122" s="52"/>
      <c r="C122" s="58"/>
      <c r="D122" s="50"/>
      <c r="E122" s="133">
        <v>0</v>
      </c>
      <c r="F122" s="133">
        <f t="shared" si="8"/>
        <v>0</v>
      </c>
      <c r="J122" s="2"/>
      <c r="R122" s="68"/>
    </row>
    <row r="123" spans="1:18" s="27" customFormat="1">
      <c r="A123" s="62">
        <v>13</v>
      </c>
      <c r="B123" s="48" t="s">
        <v>200</v>
      </c>
      <c r="C123" s="63" t="s">
        <v>19</v>
      </c>
      <c r="D123" s="49">
        <v>80</v>
      </c>
      <c r="E123" s="133">
        <v>0</v>
      </c>
      <c r="F123" s="133">
        <f t="shared" si="8"/>
        <v>0</v>
      </c>
      <c r="J123" s="2"/>
    </row>
    <row r="124" spans="1:18">
      <c r="A124" s="130"/>
      <c r="B124" s="52" t="s">
        <v>201</v>
      </c>
      <c r="C124" s="131"/>
      <c r="D124" s="131"/>
      <c r="E124" s="131"/>
      <c r="F124" s="50">
        <f>F123+F103+F102+F101+F100+F99+F98+F97+F96+F95+F94+F93+F92</f>
        <v>0</v>
      </c>
    </row>
    <row r="125" spans="1:18">
      <c r="A125" s="59" t="s">
        <v>202</v>
      </c>
      <c r="B125" s="54" t="s">
        <v>203</v>
      </c>
      <c r="C125" s="52"/>
      <c r="D125" s="52"/>
      <c r="E125" s="131"/>
      <c r="F125" s="131"/>
    </row>
    <row r="126" spans="1:18">
      <c r="A126" s="130">
        <f>1+A120</f>
        <v>1</v>
      </c>
      <c r="B126" s="131" t="s">
        <v>204</v>
      </c>
      <c r="C126" s="132" t="s">
        <v>64</v>
      </c>
      <c r="D126" s="133">
        <v>120</v>
      </c>
      <c r="E126" s="133">
        <v>0</v>
      </c>
      <c r="F126" s="133">
        <f t="shared" ref="F126:F143" si="9">D126*E126</f>
        <v>0</v>
      </c>
    </row>
    <row r="127" spans="1:18" ht="24.75" customHeight="1">
      <c r="A127" s="130">
        <f t="shared" ref="A127:A129" si="10">1+A126</f>
        <v>2</v>
      </c>
      <c r="B127" s="134" t="s">
        <v>205</v>
      </c>
      <c r="C127" s="132" t="s">
        <v>64</v>
      </c>
      <c r="D127" s="133">
        <v>110</v>
      </c>
      <c r="E127" s="133">
        <v>0</v>
      </c>
      <c r="F127" s="133">
        <f t="shared" si="9"/>
        <v>0</v>
      </c>
    </row>
    <row r="128" spans="1:18" ht="18" customHeight="1">
      <c r="A128" s="130">
        <f t="shared" si="10"/>
        <v>3</v>
      </c>
      <c r="B128" s="131" t="s">
        <v>206</v>
      </c>
      <c r="C128" s="132" t="s">
        <v>64</v>
      </c>
      <c r="D128" s="133">
        <v>295</v>
      </c>
      <c r="E128" s="133">
        <v>0</v>
      </c>
      <c r="F128" s="133">
        <f t="shared" si="9"/>
        <v>0</v>
      </c>
    </row>
    <row r="129" spans="1:6" ht="25.5">
      <c r="A129" s="130">
        <f t="shared" si="10"/>
        <v>4</v>
      </c>
      <c r="B129" s="134" t="s">
        <v>207</v>
      </c>
      <c r="C129" s="132" t="s">
        <v>64</v>
      </c>
      <c r="D129" s="133">
        <v>295</v>
      </c>
      <c r="E129" s="133">
        <v>0</v>
      </c>
      <c r="F129" s="133">
        <f t="shared" si="9"/>
        <v>0</v>
      </c>
    </row>
    <row r="130" spans="1:6" ht="0.75" hidden="1" customHeight="1">
      <c r="A130" s="130"/>
      <c r="B130" s="131"/>
      <c r="C130" s="132"/>
      <c r="D130" s="133"/>
      <c r="E130" s="133">
        <v>0</v>
      </c>
      <c r="F130" s="133">
        <f t="shared" si="9"/>
        <v>0</v>
      </c>
    </row>
    <row r="131" spans="1:6" hidden="1">
      <c r="A131" s="130"/>
      <c r="B131" s="134"/>
      <c r="C131" s="132"/>
      <c r="D131" s="133"/>
      <c r="E131" s="133">
        <v>0</v>
      </c>
      <c r="F131" s="133">
        <f t="shared" si="9"/>
        <v>0</v>
      </c>
    </row>
    <row r="132" spans="1:6" hidden="1">
      <c r="A132" s="130"/>
      <c r="B132" s="134"/>
      <c r="C132" s="132"/>
      <c r="D132" s="133"/>
      <c r="E132" s="133">
        <v>0</v>
      </c>
      <c r="F132" s="133">
        <f t="shared" si="9"/>
        <v>0</v>
      </c>
    </row>
    <row r="133" spans="1:6" hidden="1">
      <c r="A133" s="130"/>
      <c r="B133" s="134"/>
      <c r="C133" s="132"/>
      <c r="D133" s="133"/>
      <c r="E133" s="133">
        <v>0</v>
      </c>
      <c r="F133" s="133">
        <f t="shared" si="9"/>
        <v>0</v>
      </c>
    </row>
    <row r="134" spans="1:6" hidden="1">
      <c r="A134" s="130"/>
      <c r="B134" s="134"/>
      <c r="C134" s="132"/>
      <c r="D134" s="133"/>
      <c r="E134" s="133">
        <v>0</v>
      </c>
      <c r="F134" s="133">
        <f t="shared" si="9"/>
        <v>0</v>
      </c>
    </row>
    <row r="135" spans="1:6" hidden="1">
      <c r="A135" s="130"/>
      <c r="B135" s="134"/>
      <c r="C135" s="132"/>
      <c r="D135" s="133"/>
      <c r="E135" s="133">
        <v>0</v>
      </c>
      <c r="F135" s="133">
        <f t="shared" si="9"/>
        <v>0</v>
      </c>
    </row>
    <row r="136" spans="1:6" hidden="1">
      <c r="A136" s="130"/>
      <c r="B136" s="134"/>
      <c r="C136" s="132"/>
      <c r="D136" s="133"/>
      <c r="E136" s="133">
        <v>0</v>
      </c>
      <c r="F136" s="133">
        <f t="shared" si="9"/>
        <v>0</v>
      </c>
    </row>
    <row r="137" spans="1:6" hidden="1">
      <c r="A137" s="130"/>
      <c r="B137" s="134"/>
      <c r="C137" s="132"/>
      <c r="D137" s="133"/>
      <c r="E137" s="133">
        <v>0</v>
      </c>
      <c r="F137" s="133">
        <f t="shared" si="9"/>
        <v>0</v>
      </c>
    </row>
    <row r="138" spans="1:6" hidden="1">
      <c r="A138" s="130"/>
      <c r="B138" s="134"/>
      <c r="C138" s="132"/>
      <c r="D138" s="133"/>
      <c r="E138" s="133">
        <v>0</v>
      </c>
      <c r="F138" s="133">
        <f t="shared" si="9"/>
        <v>0</v>
      </c>
    </row>
    <row r="139" spans="1:6" hidden="1">
      <c r="A139" s="130"/>
      <c r="B139" s="131"/>
      <c r="C139" s="132"/>
      <c r="D139" s="133"/>
      <c r="E139" s="133">
        <v>0</v>
      </c>
      <c r="F139" s="133">
        <f t="shared" si="9"/>
        <v>0</v>
      </c>
    </row>
    <row r="140" spans="1:6" hidden="1">
      <c r="A140" s="130"/>
      <c r="B140" s="131"/>
      <c r="C140" s="132"/>
      <c r="D140" s="133"/>
      <c r="E140" s="133">
        <v>0</v>
      </c>
      <c r="F140" s="133">
        <f t="shared" si="9"/>
        <v>0</v>
      </c>
    </row>
    <row r="141" spans="1:6" hidden="1">
      <c r="A141" s="130"/>
      <c r="B141" s="131"/>
      <c r="C141" s="132"/>
      <c r="D141" s="133"/>
      <c r="E141" s="133">
        <v>0</v>
      </c>
      <c r="F141" s="133">
        <f t="shared" si="9"/>
        <v>0</v>
      </c>
    </row>
    <row r="142" spans="1:6" hidden="1">
      <c r="A142" s="130"/>
      <c r="B142" s="131"/>
      <c r="C142" s="132"/>
      <c r="D142" s="133"/>
      <c r="E142" s="133">
        <v>0</v>
      </c>
      <c r="F142" s="133">
        <f t="shared" si="9"/>
        <v>0</v>
      </c>
    </row>
    <row r="143" spans="1:6" ht="24.75" customHeight="1">
      <c r="A143" s="130">
        <v>5</v>
      </c>
      <c r="B143" s="134" t="s">
        <v>208</v>
      </c>
      <c r="C143" s="132" t="s">
        <v>64</v>
      </c>
      <c r="D143" s="133">
        <v>295</v>
      </c>
      <c r="E143" s="133">
        <v>0</v>
      </c>
      <c r="F143" s="133">
        <f t="shared" si="9"/>
        <v>0</v>
      </c>
    </row>
    <row r="144" spans="1:6" ht="15" customHeight="1">
      <c r="A144" s="130">
        <v>6</v>
      </c>
      <c r="B144" s="134" t="s">
        <v>209</v>
      </c>
      <c r="C144" s="132" t="s">
        <v>64</v>
      </c>
      <c r="D144" s="133">
        <v>295</v>
      </c>
      <c r="E144" s="133">
        <v>0</v>
      </c>
      <c r="F144" s="133">
        <f>D144*E144</f>
        <v>0</v>
      </c>
    </row>
    <row r="145" spans="1:6">
      <c r="A145" s="59"/>
      <c r="B145" s="54" t="s">
        <v>203</v>
      </c>
      <c r="C145" s="58"/>
      <c r="D145" s="50"/>
      <c r="E145" s="133"/>
      <c r="F145" s="50">
        <f>F144+F143+F129+F128+F127+F126</f>
        <v>0</v>
      </c>
    </row>
    <row r="146" spans="1:6">
      <c r="A146" s="130"/>
      <c r="B146" s="60" t="s">
        <v>210</v>
      </c>
      <c r="C146" s="131"/>
      <c r="D146" s="131"/>
      <c r="E146" s="131"/>
      <c r="F146" s="50">
        <f>F145+F124+F90+F69+F38+F20</f>
        <v>0</v>
      </c>
    </row>
    <row r="147" spans="1:6">
      <c r="A147" s="130"/>
      <c r="B147" s="52" t="s">
        <v>146</v>
      </c>
      <c r="C147" s="58"/>
      <c r="D147" s="52"/>
      <c r="E147" s="52"/>
      <c r="F147" s="52">
        <f>0.2*F146</f>
        <v>0</v>
      </c>
    </row>
    <row r="148" spans="1:6">
      <c r="A148" s="130"/>
      <c r="B148" s="54" t="s">
        <v>211</v>
      </c>
      <c r="C148" s="58"/>
      <c r="D148" s="52"/>
      <c r="E148" s="52"/>
      <c r="F148" s="50">
        <f>F147+F146</f>
        <v>0</v>
      </c>
    </row>
    <row r="149" spans="1:6">
      <c r="C149" s="27"/>
      <c r="D149" s="27"/>
    </row>
    <row r="150" spans="1:6">
      <c r="A150" s="89"/>
    </row>
    <row r="151" spans="1:6">
      <c r="A151" s="89"/>
      <c r="D151" s="89" t="s">
        <v>49</v>
      </c>
    </row>
    <row r="152" spans="1:6">
      <c r="A152" s="89"/>
      <c r="E152" s="89" t="s">
        <v>50</v>
      </c>
    </row>
  </sheetData>
  <mergeCells count="2">
    <mergeCell ref="A6:F6"/>
    <mergeCell ref="A8:D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8"/>
  <sheetViews>
    <sheetView topLeftCell="B37" workbookViewId="0">
      <selection activeCell="G146" sqref="G146"/>
    </sheetView>
  </sheetViews>
  <sheetFormatPr defaultColWidth="11.7109375" defaultRowHeight="12.75"/>
  <cols>
    <col min="1" max="1" width="1.5703125" style="89" hidden="1" customWidth="1"/>
    <col min="2" max="2" width="3.7109375" style="91" customWidth="1"/>
    <col min="3" max="3" width="58.5703125" style="89" customWidth="1"/>
    <col min="4" max="4" width="4.85546875" style="91" customWidth="1"/>
    <col min="5" max="5" width="4.28515625" style="91" customWidth="1"/>
    <col min="6" max="6" width="7.7109375" style="89" customWidth="1"/>
    <col min="7" max="7" width="8.28515625" style="89" customWidth="1"/>
    <col min="8" max="256" width="11.7109375" style="89"/>
    <col min="257" max="257" width="0" style="89" hidden="1" customWidth="1"/>
    <col min="258" max="258" width="3.7109375" style="89" customWidth="1"/>
    <col min="259" max="259" width="59.28515625" style="89" customWidth="1"/>
    <col min="260" max="260" width="4.85546875" style="89" customWidth="1"/>
    <col min="261" max="261" width="4.28515625" style="89" customWidth="1"/>
    <col min="262" max="262" width="7.7109375" style="89" customWidth="1"/>
    <col min="263" max="263" width="8.28515625" style="89" customWidth="1"/>
    <col min="264" max="512" width="11.7109375" style="89"/>
    <col min="513" max="513" width="0" style="89" hidden="1" customWidth="1"/>
    <col min="514" max="514" width="3.7109375" style="89" customWidth="1"/>
    <col min="515" max="515" width="59.28515625" style="89" customWidth="1"/>
    <col min="516" max="516" width="4.85546875" style="89" customWidth="1"/>
    <col min="517" max="517" width="4.28515625" style="89" customWidth="1"/>
    <col min="518" max="518" width="7.7109375" style="89" customWidth="1"/>
    <col min="519" max="519" width="8.28515625" style="89" customWidth="1"/>
    <col min="520" max="768" width="11.7109375" style="89"/>
    <col min="769" max="769" width="0" style="89" hidden="1" customWidth="1"/>
    <col min="770" max="770" width="3.7109375" style="89" customWidth="1"/>
    <col min="771" max="771" width="59.28515625" style="89" customWidth="1"/>
    <col min="772" max="772" width="4.85546875" style="89" customWidth="1"/>
    <col min="773" max="773" width="4.28515625" style="89" customWidth="1"/>
    <col min="774" max="774" width="7.7109375" style="89" customWidth="1"/>
    <col min="775" max="775" width="8.28515625" style="89" customWidth="1"/>
    <col min="776" max="1024" width="11.7109375" style="89"/>
    <col min="1025" max="1025" width="0" style="89" hidden="1" customWidth="1"/>
    <col min="1026" max="1026" width="3.7109375" style="89" customWidth="1"/>
    <col min="1027" max="1027" width="59.28515625" style="89" customWidth="1"/>
    <col min="1028" max="1028" width="4.85546875" style="89" customWidth="1"/>
    <col min="1029" max="1029" width="4.28515625" style="89" customWidth="1"/>
    <col min="1030" max="1030" width="7.7109375" style="89" customWidth="1"/>
    <col min="1031" max="1031" width="8.28515625" style="89" customWidth="1"/>
    <col min="1032" max="1280" width="11.7109375" style="89"/>
    <col min="1281" max="1281" width="0" style="89" hidden="1" customWidth="1"/>
    <col min="1282" max="1282" width="3.7109375" style="89" customWidth="1"/>
    <col min="1283" max="1283" width="59.28515625" style="89" customWidth="1"/>
    <col min="1284" max="1284" width="4.85546875" style="89" customWidth="1"/>
    <col min="1285" max="1285" width="4.28515625" style="89" customWidth="1"/>
    <col min="1286" max="1286" width="7.7109375" style="89" customWidth="1"/>
    <col min="1287" max="1287" width="8.28515625" style="89" customWidth="1"/>
    <col min="1288" max="1536" width="11.7109375" style="89"/>
    <col min="1537" max="1537" width="0" style="89" hidden="1" customWidth="1"/>
    <col min="1538" max="1538" width="3.7109375" style="89" customWidth="1"/>
    <col min="1539" max="1539" width="59.28515625" style="89" customWidth="1"/>
    <col min="1540" max="1540" width="4.85546875" style="89" customWidth="1"/>
    <col min="1541" max="1541" width="4.28515625" style="89" customWidth="1"/>
    <col min="1542" max="1542" width="7.7109375" style="89" customWidth="1"/>
    <col min="1543" max="1543" width="8.28515625" style="89" customWidth="1"/>
    <col min="1544" max="1792" width="11.7109375" style="89"/>
    <col min="1793" max="1793" width="0" style="89" hidden="1" customWidth="1"/>
    <col min="1794" max="1794" width="3.7109375" style="89" customWidth="1"/>
    <col min="1795" max="1795" width="59.28515625" style="89" customWidth="1"/>
    <col min="1796" max="1796" width="4.85546875" style="89" customWidth="1"/>
    <col min="1797" max="1797" width="4.28515625" style="89" customWidth="1"/>
    <col min="1798" max="1798" width="7.7109375" style="89" customWidth="1"/>
    <col min="1799" max="1799" width="8.28515625" style="89" customWidth="1"/>
    <col min="1800" max="2048" width="11.7109375" style="89"/>
    <col min="2049" max="2049" width="0" style="89" hidden="1" customWidth="1"/>
    <col min="2050" max="2050" width="3.7109375" style="89" customWidth="1"/>
    <col min="2051" max="2051" width="59.28515625" style="89" customWidth="1"/>
    <col min="2052" max="2052" width="4.85546875" style="89" customWidth="1"/>
    <col min="2053" max="2053" width="4.28515625" style="89" customWidth="1"/>
    <col min="2054" max="2054" width="7.7109375" style="89" customWidth="1"/>
    <col min="2055" max="2055" width="8.28515625" style="89" customWidth="1"/>
    <col min="2056" max="2304" width="11.7109375" style="89"/>
    <col min="2305" max="2305" width="0" style="89" hidden="1" customWidth="1"/>
    <col min="2306" max="2306" width="3.7109375" style="89" customWidth="1"/>
    <col min="2307" max="2307" width="59.28515625" style="89" customWidth="1"/>
    <col min="2308" max="2308" width="4.85546875" style="89" customWidth="1"/>
    <col min="2309" max="2309" width="4.28515625" style="89" customWidth="1"/>
    <col min="2310" max="2310" width="7.7109375" style="89" customWidth="1"/>
    <col min="2311" max="2311" width="8.28515625" style="89" customWidth="1"/>
    <col min="2312" max="2560" width="11.7109375" style="89"/>
    <col min="2561" max="2561" width="0" style="89" hidden="1" customWidth="1"/>
    <col min="2562" max="2562" width="3.7109375" style="89" customWidth="1"/>
    <col min="2563" max="2563" width="59.28515625" style="89" customWidth="1"/>
    <col min="2564" max="2564" width="4.85546875" style="89" customWidth="1"/>
    <col min="2565" max="2565" width="4.28515625" style="89" customWidth="1"/>
    <col min="2566" max="2566" width="7.7109375" style="89" customWidth="1"/>
    <col min="2567" max="2567" width="8.28515625" style="89" customWidth="1"/>
    <col min="2568" max="2816" width="11.7109375" style="89"/>
    <col min="2817" max="2817" width="0" style="89" hidden="1" customWidth="1"/>
    <col min="2818" max="2818" width="3.7109375" style="89" customWidth="1"/>
    <col min="2819" max="2819" width="59.28515625" style="89" customWidth="1"/>
    <col min="2820" max="2820" width="4.85546875" style="89" customWidth="1"/>
    <col min="2821" max="2821" width="4.28515625" style="89" customWidth="1"/>
    <col min="2822" max="2822" width="7.7109375" style="89" customWidth="1"/>
    <col min="2823" max="2823" width="8.28515625" style="89" customWidth="1"/>
    <col min="2824" max="3072" width="11.7109375" style="89"/>
    <col min="3073" max="3073" width="0" style="89" hidden="1" customWidth="1"/>
    <col min="3074" max="3074" width="3.7109375" style="89" customWidth="1"/>
    <col min="3075" max="3075" width="59.28515625" style="89" customWidth="1"/>
    <col min="3076" max="3076" width="4.85546875" style="89" customWidth="1"/>
    <col min="3077" max="3077" width="4.28515625" style="89" customWidth="1"/>
    <col min="3078" max="3078" width="7.7109375" style="89" customWidth="1"/>
    <col min="3079" max="3079" width="8.28515625" style="89" customWidth="1"/>
    <col min="3080" max="3328" width="11.7109375" style="89"/>
    <col min="3329" max="3329" width="0" style="89" hidden="1" customWidth="1"/>
    <col min="3330" max="3330" width="3.7109375" style="89" customWidth="1"/>
    <col min="3331" max="3331" width="59.28515625" style="89" customWidth="1"/>
    <col min="3332" max="3332" width="4.85546875" style="89" customWidth="1"/>
    <col min="3333" max="3333" width="4.28515625" style="89" customWidth="1"/>
    <col min="3334" max="3334" width="7.7109375" style="89" customWidth="1"/>
    <col min="3335" max="3335" width="8.28515625" style="89" customWidth="1"/>
    <col min="3336" max="3584" width="11.7109375" style="89"/>
    <col min="3585" max="3585" width="0" style="89" hidden="1" customWidth="1"/>
    <col min="3586" max="3586" width="3.7109375" style="89" customWidth="1"/>
    <col min="3587" max="3587" width="59.28515625" style="89" customWidth="1"/>
    <col min="3588" max="3588" width="4.85546875" style="89" customWidth="1"/>
    <col min="3589" max="3589" width="4.28515625" style="89" customWidth="1"/>
    <col min="3590" max="3590" width="7.7109375" style="89" customWidth="1"/>
    <col min="3591" max="3591" width="8.28515625" style="89" customWidth="1"/>
    <col min="3592" max="3840" width="11.7109375" style="89"/>
    <col min="3841" max="3841" width="0" style="89" hidden="1" customWidth="1"/>
    <col min="3842" max="3842" width="3.7109375" style="89" customWidth="1"/>
    <col min="3843" max="3843" width="59.28515625" style="89" customWidth="1"/>
    <col min="3844" max="3844" width="4.85546875" style="89" customWidth="1"/>
    <col min="3845" max="3845" width="4.28515625" style="89" customWidth="1"/>
    <col min="3846" max="3846" width="7.7109375" style="89" customWidth="1"/>
    <col min="3847" max="3847" width="8.28515625" style="89" customWidth="1"/>
    <col min="3848" max="4096" width="11.7109375" style="89"/>
    <col min="4097" max="4097" width="0" style="89" hidden="1" customWidth="1"/>
    <col min="4098" max="4098" width="3.7109375" style="89" customWidth="1"/>
    <col min="4099" max="4099" width="59.28515625" style="89" customWidth="1"/>
    <col min="4100" max="4100" width="4.85546875" style="89" customWidth="1"/>
    <col min="4101" max="4101" width="4.28515625" style="89" customWidth="1"/>
    <col min="4102" max="4102" width="7.7109375" style="89" customWidth="1"/>
    <col min="4103" max="4103" width="8.28515625" style="89" customWidth="1"/>
    <col min="4104" max="4352" width="11.7109375" style="89"/>
    <col min="4353" max="4353" width="0" style="89" hidden="1" customWidth="1"/>
    <col min="4354" max="4354" width="3.7109375" style="89" customWidth="1"/>
    <col min="4355" max="4355" width="59.28515625" style="89" customWidth="1"/>
    <col min="4356" max="4356" width="4.85546875" style="89" customWidth="1"/>
    <col min="4357" max="4357" width="4.28515625" style="89" customWidth="1"/>
    <col min="4358" max="4358" width="7.7109375" style="89" customWidth="1"/>
    <col min="4359" max="4359" width="8.28515625" style="89" customWidth="1"/>
    <col min="4360" max="4608" width="11.7109375" style="89"/>
    <col min="4609" max="4609" width="0" style="89" hidden="1" customWidth="1"/>
    <col min="4610" max="4610" width="3.7109375" style="89" customWidth="1"/>
    <col min="4611" max="4611" width="59.28515625" style="89" customWidth="1"/>
    <col min="4612" max="4612" width="4.85546875" style="89" customWidth="1"/>
    <col min="4613" max="4613" width="4.28515625" style="89" customWidth="1"/>
    <col min="4614" max="4614" width="7.7109375" style="89" customWidth="1"/>
    <col min="4615" max="4615" width="8.28515625" style="89" customWidth="1"/>
    <col min="4616" max="4864" width="11.7109375" style="89"/>
    <col min="4865" max="4865" width="0" style="89" hidden="1" customWidth="1"/>
    <col min="4866" max="4866" width="3.7109375" style="89" customWidth="1"/>
    <col min="4867" max="4867" width="59.28515625" style="89" customWidth="1"/>
    <col min="4868" max="4868" width="4.85546875" style="89" customWidth="1"/>
    <col min="4869" max="4869" width="4.28515625" style="89" customWidth="1"/>
    <col min="4870" max="4870" width="7.7109375" style="89" customWidth="1"/>
    <col min="4871" max="4871" width="8.28515625" style="89" customWidth="1"/>
    <col min="4872" max="5120" width="11.7109375" style="89"/>
    <col min="5121" max="5121" width="0" style="89" hidden="1" customWidth="1"/>
    <col min="5122" max="5122" width="3.7109375" style="89" customWidth="1"/>
    <col min="5123" max="5123" width="59.28515625" style="89" customWidth="1"/>
    <col min="5124" max="5124" width="4.85546875" style="89" customWidth="1"/>
    <col min="5125" max="5125" width="4.28515625" style="89" customWidth="1"/>
    <col min="5126" max="5126" width="7.7109375" style="89" customWidth="1"/>
    <col min="5127" max="5127" width="8.28515625" style="89" customWidth="1"/>
    <col min="5128" max="5376" width="11.7109375" style="89"/>
    <col min="5377" max="5377" width="0" style="89" hidden="1" customWidth="1"/>
    <col min="5378" max="5378" width="3.7109375" style="89" customWidth="1"/>
    <col min="5379" max="5379" width="59.28515625" style="89" customWidth="1"/>
    <col min="5380" max="5380" width="4.85546875" style="89" customWidth="1"/>
    <col min="5381" max="5381" width="4.28515625" style="89" customWidth="1"/>
    <col min="5382" max="5382" width="7.7109375" style="89" customWidth="1"/>
    <col min="5383" max="5383" width="8.28515625" style="89" customWidth="1"/>
    <col min="5384" max="5632" width="11.7109375" style="89"/>
    <col min="5633" max="5633" width="0" style="89" hidden="1" customWidth="1"/>
    <col min="5634" max="5634" width="3.7109375" style="89" customWidth="1"/>
    <col min="5635" max="5635" width="59.28515625" style="89" customWidth="1"/>
    <col min="5636" max="5636" width="4.85546875" style="89" customWidth="1"/>
    <col min="5637" max="5637" width="4.28515625" style="89" customWidth="1"/>
    <col min="5638" max="5638" width="7.7109375" style="89" customWidth="1"/>
    <col min="5639" max="5639" width="8.28515625" style="89" customWidth="1"/>
    <col min="5640" max="5888" width="11.7109375" style="89"/>
    <col min="5889" max="5889" width="0" style="89" hidden="1" customWidth="1"/>
    <col min="5890" max="5890" width="3.7109375" style="89" customWidth="1"/>
    <col min="5891" max="5891" width="59.28515625" style="89" customWidth="1"/>
    <col min="5892" max="5892" width="4.85546875" style="89" customWidth="1"/>
    <col min="5893" max="5893" width="4.28515625" style="89" customWidth="1"/>
    <col min="5894" max="5894" width="7.7109375" style="89" customWidth="1"/>
    <col min="5895" max="5895" width="8.28515625" style="89" customWidth="1"/>
    <col min="5896" max="6144" width="11.7109375" style="89"/>
    <col min="6145" max="6145" width="0" style="89" hidden="1" customWidth="1"/>
    <col min="6146" max="6146" width="3.7109375" style="89" customWidth="1"/>
    <col min="6147" max="6147" width="59.28515625" style="89" customWidth="1"/>
    <col min="6148" max="6148" width="4.85546875" style="89" customWidth="1"/>
    <col min="6149" max="6149" width="4.28515625" style="89" customWidth="1"/>
    <col min="6150" max="6150" width="7.7109375" style="89" customWidth="1"/>
    <col min="6151" max="6151" width="8.28515625" style="89" customWidth="1"/>
    <col min="6152" max="6400" width="11.7109375" style="89"/>
    <col min="6401" max="6401" width="0" style="89" hidden="1" customWidth="1"/>
    <col min="6402" max="6402" width="3.7109375" style="89" customWidth="1"/>
    <col min="6403" max="6403" width="59.28515625" style="89" customWidth="1"/>
    <col min="6404" max="6404" width="4.85546875" style="89" customWidth="1"/>
    <col min="6405" max="6405" width="4.28515625" style="89" customWidth="1"/>
    <col min="6406" max="6406" width="7.7109375" style="89" customWidth="1"/>
    <col min="6407" max="6407" width="8.28515625" style="89" customWidth="1"/>
    <col min="6408" max="6656" width="11.7109375" style="89"/>
    <col min="6657" max="6657" width="0" style="89" hidden="1" customWidth="1"/>
    <col min="6658" max="6658" width="3.7109375" style="89" customWidth="1"/>
    <col min="6659" max="6659" width="59.28515625" style="89" customWidth="1"/>
    <col min="6660" max="6660" width="4.85546875" style="89" customWidth="1"/>
    <col min="6661" max="6661" width="4.28515625" style="89" customWidth="1"/>
    <col min="6662" max="6662" width="7.7109375" style="89" customWidth="1"/>
    <col min="6663" max="6663" width="8.28515625" style="89" customWidth="1"/>
    <col min="6664" max="6912" width="11.7109375" style="89"/>
    <col min="6913" max="6913" width="0" style="89" hidden="1" customWidth="1"/>
    <col min="6914" max="6914" width="3.7109375" style="89" customWidth="1"/>
    <col min="6915" max="6915" width="59.28515625" style="89" customWidth="1"/>
    <col min="6916" max="6916" width="4.85546875" style="89" customWidth="1"/>
    <col min="6917" max="6917" width="4.28515625" style="89" customWidth="1"/>
    <col min="6918" max="6918" width="7.7109375" style="89" customWidth="1"/>
    <col min="6919" max="6919" width="8.28515625" style="89" customWidth="1"/>
    <col min="6920" max="7168" width="11.7109375" style="89"/>
    <col min="7169" max="7169" width="0" style="89" hidden="1" customWidth="1"/>
    <col min="7170" max="7170" width="3.7109375" style="89" customWidth="1"/>
    <col min="7171" max="7171" width="59.28515625" style="89" customWidth="1"/>
    <col min="7172" max="7172" width="4.85546875" style="89" customWidth="1"/>
    <col min="7173" max="7173" width="4.28515625" style="89" customWidth="1"/>
    <col min="7174" max="7174" width="7.7109375" style="89" customWidth="1"/>
    <col min="7175" max="7175" width="8.28515625" style="89" customWidth="1"/>
    <col min="7176" max="7424" width="11.7109375" style="89"/>
    <col min="7425" max="7425" width="0" style="89" hidden="1" customWidth="1"/>
    <col min="7426" max="7426" width="3.7109375" style="89" customWidth="1"/>
    <col min="7427" max="7427" width="59.28515625" style="89" customWidth="1"/>
    <col min="7428" max="7428" width="4.85546875" style="89" customWidth="1"/>
    <col min="7429" max="7429" width="4.28515625" style="89" customWidth="1"/>
    <col min="7430" max="7430" width="7.7109375" style="89" customWidth="1"/>
    <col min="7431" max="7431" width="8.28515625" style="89" customWidth="1"/>
    <col min="7432" max="7680" width="11.7109375" style="89"/>
    <col min="7681" max="7681" width="0" style="89" hidden="1" customWidth="1"/>
    <col min="7682" max="7682" width="3.7109375" style="89" customWidth="1"/>
    <col min="7683" max="7683" width="59.28515625" style="89" customWidth="1"/>
    <col min="7684" max="7684" width="4.85546875" style="89" customWidth="1"/>
    <col min="7685" max="7685" width="4.28515625" style="89" customWidth="1"/>
    <col min="7686" max="7686" width="7.7109375" style="89" customWidth="1"/>
    <col min="7687" max="7687" width="8.28515625" style="89" customWidth="1"/>
    <col min="7688" max="7936" width="11.7109375" style="89"/>
    <col min="7937" max="7937" width="0" style="89" hidden="1" customWidth="1"/>
    <col min="7938" max="7938" width="3.7109375" style="89" customWidth="1"/>
    <col min="7939" max="7939" width="59.28515625" style="89" customWidth="1"/>
    <col min="7940" max="7940" width="4.85546875" style="89" customWidth="1"/>
    <col min="7941" max="7941" width="4.28515625" style="89" customWidth="1"/>
    <col min="7942" max="7942" width="7.7109375" style="89" customWidth="1"/>
    <col min="7943" max="7943" width="8.28515625" style="89" customWidth="1"/>
    <col min="7944" max="8192" width="11.7109375" style="89"/>
    <col min="8193" max="8193" width="0" style="89" hidden="1" customWidth="1"/>
    <col min="8194" max="8194" width="3.7109375" style="89" customWidth="1"/>
    <col min="8195" max="8195" width="59.28515625" style="89" customWidth="1"/>
    <col min="8196" max="8196" width="4.85546875" style="89" customWidth="1"/>
    <col min="8197" max="8197" width="4.28515625" style="89" customWidth="1"/>
    <col min="8198" max="8198" width="7.7109375" style="89" customWidth="1"/>
    <col min="8199" max="8199" width="8.28515625" style="89" customWidth="1"/>
    <col min="8200" max="8448" width="11.7109375" style="89"/>
    <col min="8449" max="8449" width="0" style="89" hidden="1" customWidth="1"/>
    <col min="8450" max="8450" width="3.7109375" style="89" customWidth="1"/>
    <col min="8451" max="8451" width="59.28515625" style="89" customWidth="1"/>
    <col min="8452" max="8452" width="4.85546875" style="89" customWidth="1"/>
    <col min="8453" max="8453" width="4.28515625" style="89" customWidth="1"/>
    <col min="8454" max="8454" width="7.7109375" style="89" customWidth="1"/>
    <col min="8455" max="8455" width="8.28515625" style="89" customWidth="1"/>
    <col min="8456" max="8704" width="11.7109375" style="89"/>
    <col min="8705" max="8705" width="0" style="89" hidden="1" customWidth="1"/>
    <col min="8706" max="8706" width="3.7109375" style="89" customWidth="1"/>
    <col min="8707" max="8707" width="59.28515625" style="89" customWidth="1"/>
    <col min="8708" max="8708" width="4.85546875" style="89" customWidth="1"/>
    <col min="8709" max="8709" width="4.28515625" style="89" customWidth="1"/>
    <col min="8710" max="8710" width="7.7109375" style="89" customWidth="1"/>
    <col min="8711" max="8711" width="8.28515625" style="89" customWidth="1"/>
    <col min="8712" max="8960" width="11.7109375" style="89"/>
    <col min="8961" max="8961" width="0" style="89" hidden="1" customWidth="1"/>
    <col min="8962" max="8962" width="3.7109375" style="89" customWidth="1"/>
    <col min="8963" max="8963" width="59.28515625" style="89" customWidth="1"/>
    <col min="8964" max="8964" width="4.85546875" style="89" customWidth="1"/>
    <col min="8965" max="8965" width="4.28515625" style="89" customWidth="1"/>
    <col min="8966" max="8966" width="7.7109375" style="89" customWidth="1"/>
    <col min="8967" max="8967" width="8.28515625" style="89" customWidth="1"/>
    <col min="8968" max="9216" width="11.7109375" style="89"/>
    <col min="9217" max="9217" width="0" style="89" hidden="1" customWidth="1"/>
    <col min="9218" max="9218" width="3.7109375" style="89" customWidth="1"/>
    <col min="9219" max="9219" width="59.28515625" style="89" customWidth="1"/>
    <col min="9220" max="9220" width="4.85546875" style="89" customWidth="1"/>
    <col min="9221" max="9221" width="4.28515625" style="89" customWidth="1"/>
    <col min="9222" max="9222" width="7.7109375" style="89" customWidth="1"/>
    <col min="9223" max="9223" width="8.28515625" style="89" customWidth="1"/>
    <col min="9224" max="9472" width="11.7109375" style="89"/>
    <col min="9473" max="9473" width="0" style="89" hidden="1" customWidth="1"/>
    <col min="9474" max="9474" width="3.7109375" style="89" customWidth="1"/>
    <col min="9475" max="9475" width="59.28515625" style="89" customWidth="1"/>
    <col min="9476" max="9476" width="4.85546875" style="89" customWidth="1"/>
    <col min="9477" max="9477" width="4.28515625" style="89" customWidth="1"/>
    <col min="9478" max="9478" width="7.7109375" style="89" customWidth="1"/>
    <col min="9479" max="9479" width="8.28515625" style="89" customWidth="1"/>
    <col min="9480" max="9728" width="11.7109375" style="89"/>
    <col min="9729" max="9729" width="0" style="89" hidden="1" customWidth="1"/>
    <col min="9730" max="9730" width="3.7109375" style="89" customWidth="1"/>
    <col min="9731" max="9731" width="59.28515625" style="89" customWidth="1"/>
    <col min="9732" max="9732" width="4.85546875" style="89" customWidth="1"/>
    <col min="9733" max="9733" width="4.28515625" style="89" customWidth="1"/>
    <col min="9734" max="9734" width="7.7109375" style="89" customWidth="1"/>
    <col min="9735" max="9735" width="8.28515625" style="89" customWidth="1"/>
    <col min="9736" max="9984" width="11.7109375" style="89"/>
    <col min="9985" max="9985" width="0" style="89" hidden="1" customWidth="1"/>
    <col min="9986" max="9986" width="3.7109375" style="89" customWidth="1"/>
    <col min="9987" max="9987" width="59.28515625" style="89" customWidth="1"/>
    <col min="9988" max="9988" width="4.85546875" style="89" customWidth="1"/>
    <col min="9989" max="9989" width="4.28515625" style="89" customWidth="1"/>
    <col min="9990" max="9990" width="7.7109375" style="89" customWidth="1"/>
    <col min="9991" max="9991" width="8.28515625" style="89" customWidth="1"/>
    <col min="9992" max="10240" width="11.7109375" style="89"/>
    <col min="10241" max="10241" width="0" style="89" hidden="1" customWidth="1"/>
    <col min="10242" max="10242" width="3.7109375" style="89" customWidth="1"/>
    <col min="10243" max="10243" width="59.28515625" style="89" customWidth="1"/>
    <col min="10244" max="10244" width="4.85546875" style="89" customWidth="1"/>
    <col min="10245" max="10245" width="4.28515625" style="89" customWidth="1"/>
    <col min="10246" max="10246" width="7.7109375" style="89" customWidth="1"/>
    <col min="10247" max="10247" width="8.28515625" style="89" customWidth="1"/>
    <col min="10248" max="10496" width="11.7109375" style="89"/>
    <col min="10497" max="10497" width="0" style="89" hidden="1" customWidth="1"/>
    <col min="10498" max="10498" width="3.7109375" style="89" customWidth="1"/>
    <col min="10499" max="10499" width="59.28515625" style="89" customWidth="1"/>
    <col min="10500" max="10500" width="4.85546875" style="89" customWidth="1"/>
    <col min="10501" max="10501" width="4.28515625" style="89" customWidth="1"/>
    <col min="10502" max="10502" width="7.7109375" style="89" customWidth="1"/>
    <col min="10503" max="10503" width="8.28515625" style="89" customWidth="1"/>
    <col min="10504" max="10752" width="11.7109375" style="89"/>
    <col min="10753" max="10753" width="0" style="89" hidden="1" customWidth="1"/>
    <col min="10754" max="10754" width="3.7109375" style="89" customWidth="1"/>
    <col min="10755" max="10755" width="59.28515625" style="89" customWidth="1"/>
    <col min="10756" max="10756" width="4.85546875" style="89" customWidth="1"/>
    <col min="10757" max="10757" width="4.28515625" style="89" customWidth="1"/>
    <col min="10758" max="10758" width="7.7109375" style="89" customWidth="1"/>
    <col min="10759" max="10759" width="8.28515625" style="89" customWidth="1"/>
    <col min="10760" max="11008" width="11.7109375" style="89"/>
    <col min="11009" max="11009" width="0" style="89" hidden="1" customWidth="1"/>
    <col min="11010" max="11010" width="3.7109375" style="89" customWidth="1"/>
    <col min="11011" max="11011" width="59.28515625" style="89" customWidth="1"/>
    <col min="11012" max="11012" width="4.85546875" style="89" customWidth="1"/>
    <col min="11013" max="11013" width="4.28515625" style="89" customWidth="1"/>
    <col min="11014" max="11014" width="7.7109375" style="89" customWidth="1"/>
    <col min="11015" max="11015" width="8.28515625" style="89" customWidth="1"/>
    <col min="11016" max="11264" width="11.7109375" style="89"/>
    <col min="11265" max="11265" width="0" style="89" hidden="1" customWidth="1"/>
    <col min="11266" max="11266" width="3.7109375" style="89" customWidth="1"/>
    <col min="11267" max="11267" width="59.28515625" style="89" customWidth="1"/>
    <col min="11268" max="11268" width="4.85546875" style="89" customWidth="1"/>
    <col min="11269" max="11269" width="4.28515625" style="89" customWidth="1"/>
    <col min="11270" max="11270" width="7.7109375" style="89" customWidth="1"/>
    <col min="11271" max="11271" width="8.28515625" style="89" customWidth="1"/>
    <col min="11272" max="11520" width="11.7109375" style="89"/>
    <col min="11521" max="11521" width="0" style="89" hidden="1" customWidth="1"/>
    <col min="11522" max="11522" width="3.7109375" style="89" customWidth="1"/>
    <col min="11523" max="11523" width="59.28515625" style="89" customWidth="1"/>
    <col min="11524" max="11524" width="4.85546875" style="89" customWidth="1"/>
    <col min="11525" max="11525" width="4.28515625" style="89" customWidth="1"/>
    <col min="11526" max="11526" width="7.7109375" style="89" customWidth="1"/>
    <col min="11527" max="11527" width="8.28515625" style="89" customWidth="1"/>
    <col min="11528" max="11776" width="11.7109375" style="89"/>
    <col min="11777" max="11777" width="0" style="89" hidden="1" customWidth="1"/>
    <col min="11778" max="11778" width="3.7109375" style="89" customWidth="1"/>
    <col min="11779" max="11779" width="59.28515625" style="89" customWidth="1"/>
    <col min="11780" max="11780" width="4.85546875" style="89" customWidth="1"/>
    <col min="11781" max="11781" width="4.28515625" style="89" customWidth="1"/>
    <col min="11782" max="11782" width="7.7109375" style="89" customWidth="1"/>
    <col min="11783" max="11783" width="8.28515625" style="89" customWidth="1"/>
    <col min="11784" max="12032" width="11.7109375" style="89"/>
    <col min="12033" max="12033" width="0" style="89" hidden="1" customWidth="1"/>
    <col min="12034" max="12034" width="3.7109375" style="89" customWidth="1"/>
    <col min="12035" max="12035" width="59.28515625" style="89" customWidth="1"/>
    <col min="12036" max="12036" width="4.85546875" style="89" customWidth="1"/>
    <col min="12037" max="12037" width="4.28515625" style="89" customWidth="1"/>
    <col min="12038" max="12038" width="7.7109375" style="89" customWidth="1"/>
    <col min="12039" max="12039" width="8.28515625" style="89" customWidth="1"/>
    <col min="12040" max="12288" width="11.7109375" style="89"/>
    <col min="12289" max="12289" width="0" style="89" hidden="1" customWidth="1"/>
    <col min="12290" max="12290" width="3.7109375" style="89" customWidth="1"/>
    <col min="12291" max="12291" width="59.28515625" style="89" customWidth="1"/>
    <col min="12292" max="12292" width="4.85546875" style="89" customWidth="1"/>
    <col min="12293" max="12293" width="4.28515625" style="89" customWidth="1"/>
    <col min="12294" max="12294" width="7.7109375" style="89" customWidth="1"/>
    <col min="12295" max="12295" width="8.28515625" style="89" customWidth="1"/>
    <col min="12296" max="12544" width="11.7109375" style="89"/>
    <col min="12545" max="12545" width="0" style="89" hidden="1" customWidth="1"/>
    <col min="12546" max="12546" width="3.7109375" style="89" customWidth="1"/>
    <col min="12547" max="12547" width="59.28515625" style="89" customWidth="1"/>
    <col min="12548" max="12548" width="4.85546875" style="89" customWidth="1"/>
    <col min="12549" max="12549" width="4.28515625" style="89" customWidth="1"/>
    <col min="12550" max="12550" width="7.7109375" style="89" customWidth="1"/>
    <col min="12551" max="12551" width="8.28515625" style="89" customWidth="1"/>
    <col min="12552" max="12800" width="11.7109375" style="89"/>
    <col min="12801" max="12801" width="0" style="89" hidden="1" customWidth="1"/>
    <col min="12802" max="12802" width="3.7109375" style="89" customWidth="1"/>
    <col min="12803" max="12803" width="59.28515625" style="89" customWidth="1"/>
    <col min="12804" max="12804" width="4.85546875" style="89" customWidth="1"/>
    <col min="12805" max="12805" width="4.28515625" style="89" customWidth="1"/>
    <col min="12806" max="12806" width="7.7109375" style="89" customWidth="1"/>
    <col min="12807" max="12807" width="8.28515625" style="89" customWidth="1"/>
    <col min="12808" max="13056" width="11.7109375" style="89"/>
    <col min="13057" max="13057" width="0" style="89" hidden="1" customWidth="1"/>
    <col min="13058" max="13058" width="3.7109375" style="89" customWidth="1"/>
    <col min="13059" max="13059" width="59.28515625" style="89" customWidth="1"/>
    <col min="13060" max="13060" width="4.85546875" style="89" customWidth="1"/>
    <col min="13061" max="13061" width="4.28515625" style="89" customWidth="1"/>
    <col min="13062" max="13062" width="7.7109375" style="89" customWidth="1"/>
    <col min="13063" max="13063" width="8.28515625" style="89" customWidth="1"/>
    <col min="13064" max="13312" width="11.7109375" style="89"/>
    <col min="13313" max="13313" width="0" style="89" hidden="1" customWidth="1"/>
    <col min="13314" max="13314" width="3.7109375" style="89" customWidth="1"/>
    <col min="13315" max="13315" width="59.28515625" style="89" customWidth="1"/>
    <col min="13316" max="13316" width="4.85546875" style="89" customWidth="1"/>
    <col min="13317" max="13317" width="4.28515625" style="89" customWidth="1"/>
    <col min="13318" max="13318" width="7.7109375" style="89" customWidth="1"/>
    <col min="13319" max="13319" width="8.28515625" style="89" customWidth="1"/>
    <col min="13320" max="13568" width="11.7109375" style="89"/>
    <col min="13569" max="13569" width="0" style="89" hidden="1" customWidth="1"/>
    <col min="13570" max="13570" width="3.7109375" style="89" customWidth="1"/>
    <col min="13571" max="13571" width="59.28515625" style="89" customWidth="1"/>
    <col min="13572" max="13572" width="4.85546875" style="89" customWidth="1"/>
    <col min="13573" max="13573" width="4.28515625" style="89" customWidth="1"/>
    <col min="13574" max="13574" width="7.7109375" style="89" customWidth="1"/>
    <col min="13575" max="13575" width="8.28515625" style="89" customWidth="1"/>
    <col min="13576" max="13824" width="11.7109375" style="89"/>
    <col min="13825" max="13825" width="0" style="89" hidden="1" customWidth="1"/>
    <col min="13826" max="13826" width="3.7109375" style="89" customWidth="1"/>
    <col min="13827" max="13827" width="59.28515625" style="89" customWidth="1"/>
    <col min="13828" max="13828" width="4.85546875" style="89" customWidth="1"/>
    <col min="13829" max="13829" width="4.28515625" style="89" customWidth="1"/>
    <col min="13830" max="13830" width="7.7109375" style="89" customWidth="1"/>
    <col min="13831" max="13831" width="8.28515625" style="89" customWidth="1"/>
    <col min="13832" max="14080" width="11.7109375" style="89"/>
    <col min="14081" max="14081" width="0" style="89" hidden="1" customWidth="1"/>
    <col min="14082" max="14082" width="3.7109375" style="89" customWidth="1"/>
    <col min="14083" max="14083" width="59.28515625" style="89" customWidth="1"/>
    <col min="14084" max="14084" width="4.85546875" style="89" customWidth="1"/>
    <col min="14085" max="14085" width="4.28515625" style="89" customWidth="1"/>
    <col min="14086" max="14086" width="7.7109375" style="89" customWidth="1"/>
    <col min="14087" max="14087" width="8.28515625" style="89" customWidth="1"/>
    <col min="14088" max="14336" width="11.7109375" style="89"/>
    <col min="14337" max="14337" width="0" style="89" hidden="1" customWidth="1"/>
    <col min="14338" max="14338" width="3.7109375" style="89" customWidth="1"/>
    <col min="14339" max="14339" width="59.28515625" style="89" customWidth="1"/>
    <col min="14340" max="14340" width="4.85546875" style="89" customWidth="1"/>
    <col min="14341" max="14341" width="4.28515625" style="89" customWidth="1"/>
    <col min="14342" max="14342" width="7.7109375" style="89" customWidth="1"/>
    <col min="14343" max="14343" width="8.28515625" style="89" customWidth="1"/>
    <col min="14344" max="14592" width="11.7109375" style="89"/>
    <col min="14593" max="14593" width="0" style="89" hidden="1" customWidth="1"/>
    <col min="14594" max="14594" width="3.7109375" style="89" customWidth="1"/>
    <col min="14595" max="14595" width="59.28515625" style="89" customWidth="1"/>
    <col min="14596" max="14596" width="4.85546875" style="89" customWidth="1"/>
    <col min="14597" max="14597" width="4.28515625" style="89" customWidth="1"/>
    <col min="14598" max="14598" width="7.7109375" style="89" customWidth="1"/>
    <col min="14599" max="14599" width="8.28515625" style="89" customWidth="1"/>
    <col min="14600" max="14848" width="11.7109375" style="89"/>
    <col min="14849" max="14849" width="0" style="89" hidden="1" customWidth="1"/>
    <col min="14850" max="14850" width="3.7109375" style="89" customWidth="1"/>
    <col min="14851" max="14851" width="59.28515625" style="89" customWidth="1"/>
    <col min="14852" max="14852" width="4.85546875" style="89" customWidth="1"/>
    <col min="14853" max="14853" width="4.28515625" style="89" customWidth="1"/>
    <col min="14854" max="14854" width="7.7109375" style="89" customWidth="1"/>
    <col min="14855" max="14855" width="8.28515625" style="89" customWidth="1"/>
    <col min="14856" max="15104" width="11.7109375" style="89"/>
    <col min="15105" max="15105" width="0" style="89" hidden="1" customWidth="1"/>
    <col min="15106" max="15106" width="3.7109375" style="89" customWidth="1"/>
    <col min="15107" max="15107" width="59.28515625" style="89" customWidth="1"/>
    <col min="15108" max="15108" width="4.85546875" style="89" customWidth="1"/>
    <col min="15109" max="15109" width="4.28515625" style="89" customWidth="1"/>
    <col min="15110" max="15110" width="7.7109375" style="89" customWidth="1"/>
    <col min="15111" max="15111" width="8.28515625" style="89" customWidth="1"/>
    <col min="15112" max="15360" width="11.7109375" style="89"/>
    <col min="15361" max="15361" width="0" style="89" hidden="1" customWidth="1"/>
    <col min="15362" max="15362" width="3.7109375" style="89" customWidth="1"/>
    <col min="15363" max="15363" width="59.28515625" style="89" customWidth="1"/>
    <col min="15364" max="15364" width="4.85546875" style="89" customWidth="1"/>
    <col min="15365" max="15365" width="4.28515625" style="89" customWidth="1"/>
    <col min="15366" max="15366" width="7.7109375" style="89" customWidth="1"/>
    <col min="15367" max="15367" width="8.28515625" style="89" customWidth="1"/>
    <col min="15368" max="15616" width="11.7109375" style="89"/>
    <col min="15617" max="15617" width="0" style="89" hidden="1" customWidth="1"/>
    <col min="15618" max="15618" width="3.7109375" style="89" customWidth="1"/>
    <col min="15619" max="15619" width="59.28515625" style="89" customWidth="1"/>
    <col min="15620" max="15620" width="4.85546875" style="89" customWidth="1"/>
    <col min="15621" max="15621" width="4.28515625" style="89" customWidth="1"/>
    <col min="15622" max="15622" width="7.7109375" style="89" customWidth="1"/>
    <col min="15623" max="15623" width="8.28515625" style="89" customWidth="1"/>
    <col min="15624" max="15872" width="11.7109375" style="89"/>
    <col min="15873" max="15873" width="0" style="89" hidden="1" customWidth="1"/>
    <col min="15874" max="15874" width="3.7109375" style="89" customWidth="1"/>
    <col min="15875" max="15875" width="59.28515625" style="89" customWidth="1"/>
    <col min="15876" max="15876" width="4.85546875" style="89" customWidth="1"/>
    <col min="15877" max="15877" width="4.28515625" style="89" customWidth="1"/>
    <col min="15878" max="15878" width="7.7109375" style="89" customWidth="1"/>
    <col min="15879" max="15879" width="8.28515625" style="89" customWidth="1"/>
    <col min="15880" max="16128" width="11.7109375" style="89"/>
    <col min="16129" max="16129" width="0" style="89" hidden="1" customWidth="1"/>
    <col min="16130" max="16130" width="3.7109375" style="89" customWidth="1"/>
    <col min="16131" max="16131" width="59.28515625" style="89" customWidth="1"/>
    <col min="16132" max="16132" width="4.85546875" style="89" customWidth="1"/>
    <col min="16133" max="16133" width="4.28515625" style="89" customWidth="1"/>
    <col min="16134" max="16134" width="7.7109375" style="89" customWidth="1"/>
    <col min="16135" max="16135" width="8.28515625" style="89" customWidth="1"/>
    <col min="16136" max="16384" width="11.7109375" style="89"/>
  </cols>
  <sheetData>
    <row r="2" spans="1:7" ht="7.5" hidden="1" customHeight="1"/>
    <row r="3" spans="1:7" ht="49.5" customHeight="1">
      <c r="B3" s="69"/>
      <c r="C3" s="210" t="s">
        <v>212</v>
      </c>
      <c r="D3" s="210"/>
      <c r="E3" s="210"/>
      <c r="F3" s="210"/>
      <c r="G3" s="210"/>
    </row>
    <row r="4" spans="1:7">
      <c r="B4" s="69"/>
      <c r="C4" s="70" t="s">
        <v>213</v>
      </c>
      <c r="D4" s="141"/>
      <c r="E4" s="141"/>
    </row>
    <row r="5" spans="1:7" ht="14.85" customHeight="1">
      <c r="B5" s="69"/>
      <c r="C5" s="57"/>
      <c r="D5" s="141"/>
      <c r="E5" s="141"/>
    </row>
    <row r="6" spans="1:7" s="91" customFormat="1">
      <c r="A6" s="89"/>
      <c r="C6" s="142" t="s">
        <v>214</v>
      </c>
      <c r="D6" s="143"/>
      <c r="E6" s="143"/>
    </row>
    <row r="7" spans="1:7" s="91" customFormat="1">
      <c r="A7" s="89"/>
      <c r="C7" s="89"/>
    </row>
    <row r="8" spans="1:7" s="154" customFormat="1" ht="25.5">
      <c r="A8" s="152"/>
      <c r="B8" s="153" t="s">
        <v>54</v>
      </c>
      <c r="C8" s="153" t="s">
        <v>215</v>
      </c>
      <c r="D8" s="156" t="s">
        <v>216</v>
      </c>
      <c r="E8" s="156" t="s">
        <v>217</v>
      </c>
      <c r="F8" s="157" t="s">
        <v>58</v>
      </c>
      <c r="G8" s="157" t="s">
        <v>59</v>
      </c>
    </row>
    <row r="9" spans="1:7" s="154" customFormat="1">
      <c r="A9" s="155"/>
      <c r="B9" s="153">
        <v>1</v>
      </c>
      <c r="C9" s="153">
        <v>2</v>
      </c>
      <c r="D9" s="153">
        <v>3</v>
      </c>
      <c r="E9" s="153">
        <v>4</v>
      </c>
      <c r="F9" s="153">
        <v>5</v>
      </c>
      <c r="G9" s="153">
        <v>6</v>
      </c>
    </row>
    <row r="10" spans="1:7">
      <c r="A10" s="144"/>
      <c r="B10" s="63">
        <v>1</v>
      </c>
      <c r="C10" s="131" t="s">
        <v>218</v>
      </c>
      <c r="D10" s="132" t="s">
        <v>10</v>
      </c>
      <c r="E10" s="63">
        <v>30</v>
      </c>
      <c r="F10" s="49">
        <v>0</v>
      </c>
      <c r="G10" s="49">
        <f>F10*E10</f>
        <v>0</v>
      </c>
    </row>
    <row r="11" spans="1:7">
      <c r="A11" s="144"/>
      <c r="B11" s="63">
        <v>2</v>
      </c>
      <c r="C11" s="131" t="s">
        <v>219</v>
      </c>
      <c r="D11" s="132" t="s">
        <v>176</v>
      </c>
      <c r="E11" s="63">
        <v>16</v>
      </c>
      <c r="F11" s="49">
        <v>0</v>
      </c>
      <c r="G11" s="49">
        <f t="shared" ref="G11:G71" si="0">F11*E11</f>
        <v>0</v>
      </c>
    </row>
    <row r="12" spans="1:7">
      <c r="A12" s="144"/>
      <c r="B12" s="63">
        <v>3</v>
      </c>
      <c r="C12" s="131" t="s">
        <v>220</v>
      </c>
      <c r="D12" s="132" t="s">
        <v>176</v>
      </c>
      <c r="E12" s="63">
        <v>16</v>
      </c>
      <c r="F12" s="49">
        <v>0</v>
      </c>
      <c r="G12" s="49">
        <f t="shared" si="0"/>
        <v>0</v>
      </c>
    </row>
    <row r="13" spans="1:7">
      <c r="A13" s="144"/>
      <c r="B13" s="63">
        <v>4</v>
      </c>
      <c r="C13" s="131" t="s">
        <v>221</v>
      </c>
      <c r="D13" s="132" t="s">
        <v>64</v>
      </c>
      <c r="E13" s="63">
        <v>3</v>
      </c>
      <c r="F13" s="49">
        <v>0</v>
      </c>
      <c r="G13" s="49">
        <f t="shared" si="0"/>
        <v>0</v>
      </c>
    </row>
    <row r="14" spans="1:7">
      <c r="A14" s="144"/>
      <c r="B14" s="63">
        <v>5</v>
      </c>
      <c r="C14" s="131" t="s">
        <v>222</v>
      </c>
      <c r="D14" s="63" t="s">
        <v>66</v>
      </c>
      <c r="E14" s="63">
        <v>3</v>
      </c>
      <c r="F14" s="49">
        <v>0</v>
      </c>
      <c r="G14" s="49">
        <f t="shared" si="0"/>
        <v>0</v>
      </c>
    </row>
    <row r="15" spans="1:7">
      <c r="A15" s="144"/>
      <c r="B15" s="63">
        <v>6</v>
      </c>
      <c r="C15" s="131" t="s">
        <v>223</v>
      </c>
      <c r="D15" s="132" t="s">
        <v>64</v>
      </c>
      <c r="E15" s="63">
        <v>3</v>
      </c>
      <c r="F15" s="49">
        <v>0</v>
      </c>
      <c r="G15" s="49">
        <f t="shared" si="0"/>
        <v>0</v>
      </c>
    </row>
    <row r="16" spans="1:7">
      <c r="A16" s="144"/>
      <c r="B16" s="63">
        <v>7</v>
      </c>
      <c r="C16" s="131" t="s">
        <v>224</v>
      </c>
      <c r="D16" s="132" t="s">
        <v>10</v>
      </c>
      <c r="E16" s="63">
        <v>15</v>
      </c>
      <c r="F16" s="49">
        <v>0</v>
      </c>
      <c r="G16" s="49">
        <f t="shared" si="0"/>
        <v>0</v>
      </c>
    </row>
    <row r="17" spans="1:9">
      <c r="A17" s="144"/>
      <c r="B17" s="63">
        <v>8</v>
      </c>
      <c r="C17" s="131" t="s">
        <v>225</v>
      </c>
      <c r="D17" s="63" t="s">
        <v>66</v>
      </c>
      <c r="E17" s="63">
        <v>2</v>
      </c>
      <c r="F17" s="49">
        <v>0</v>
      </c>
      <c r="G17" s="49">
        <f t="shared" si="0"/>
        <v>0</v>
      </c>
    </row>
    <row r="18" spans="1:9" ht="24" customHeight="1">
      <c r="A18" s="144"/>
      <c r="B18" s="71">
        <v>9</v>
      </c>
      <c r="C18" s="72" t="s">
        <v>226</v>
      </c>
      <c r="D18" s="63" t="s">
        <v>66</v>
      </c>
      <c r="E18" s="63">
        <v>3</v>
      </c>
      <c r="F18" s="49">
        <v>0</v>
      </c>
      <c r="G18" s="49">
        <f t="shared" si="0"/>
        <v>0</v>
      </c>
    </row>
    <row r="19" spans="1:9" ht="24" customHeight="1">
      <c r="A19" s="144"/>
      <c r="B19" s="71">
        <v>10</v>
      </c>
      <c r="C19" s="72" t="s">
        <v>227</v>
      </c>
      <c r="D19" s="63" t="s">
        <v>66</v>
      </c>
      <c r="E19" s="63">
        <v>1</v>
      </c>
      <c r="F19" s="49">
        <v>0</v>
      </c>
      <c r="G19" s="49">
        <f t="shared" si="0"/>
        <v>0</v>
      </c>
    </row>
    <row r="20" spans="1:9">
      <c r="A20" s="144"/>
      <c r="B20" s="63">
        <v>11</v>
      </c>
      <c r="C20" s="131" t="s">
        <v>228</v>
      </c>
      <c r="D20" s="63" t="s">
        <v>66</v>
      </c>
      <c r="E20" s="63">
        <v>11</v>
      </c>
      <c r="F20" s="49">
        <v>0</v>
      </c>
      <c r="G20" s="49">
        <f t="shared" si="0"/>
        <v>0</v>
      </c>
    </row>
    <row r="21" spans="1:9">
      <c r="A21" s="144"/>
      <c r="B21" s="63">
        <v>12</v>
      </c>
      <c r="C21" s="131" t="s">
        <v>229</v>
      </c>
      <c r="D21" s="63" t="s">
        <v>66</v>
      </c>
      <c r="E21" s="63">
        <v>13</v>
      </c>
      <c r="F21" s="49">
        <v>0</v>
      </c>
      <c r="G21" s="49">
        <f t="shared" si="0"/>
        <v>0</v>
      </c>
    </row>
    <row r="22" spans="1:9" ht="25.5" customHeight="1">
      <c r="A22" s="144"/>
      <c r="B22" s="73">
        <v>13</v>
      </c>
      <c r="C22" s="72" t="s">
        <v>230</v>
      </c>
      <c r="D22" s="71" t="s">
        <v>66</v>
      </c>
      <c r="E22" s="71">
        <v>9</v>
      </c>
      <c r="F22" s="49">
        <v>0</v>
      </c>
      <c r="G22" s="49">
        <f t="shared" si="0"/>
        <v>0</v>
      </c>
    </row>
    <row r="23" spans="1:9" ht="25.5" customHeight="1">
      <c r="A23" s="144"/>
      <c r="B23" s="73">
        <v>14</v>
      </c>
      <c r="C23" s="72" t="s">
        <v>231</v>
      </c>
      <c r="D23" s="71" t="s">
        <v>66</v>
      </c>
      <c r="E23" s="71">
        <v>11</v>
      </c>
      <c r="F23" s="49">
        <v>0</v>
      </c>
      <c r="G23" s="49">
        <f t="shared" si="0"/>
        <v>0</v>
      </c>
    </row>
    <row r="24" spans="1:9">
      <c r="A24" s="144"/>
      <c r="B24" s="63">
        <v>15</v>
      </c>
      <c r="C24" s="75" t="s">
        <v>232</v>
      </c>
      <c r="D24" s="76" t="s">
        <v>66</v>
      </c>
      <c r="E24" s="77">
        <v>3</v>
      </c>
      <c r="F24" s="49">
        <v>0</v>
      </c>
      <c r="G24" s="49">
        <f t="shared" si="0"/>
        <v>0</v>
      </c>
    </row>
    <row r="25" spans="1:9" s="146" customFormat="1">
      <c r="A25" s="144"/>
      <c r="B25" s="63">
        <v>16</v>
      </c>
      <c r="C25" s="145" t="s">
        <v>233</v>
      </c>
      <c r="D25" s="63" t="s">
        <v>234</v>
      </c>
      <c r="E25" s="76">
        <v>260</v>
      </c>
      <c r="F25" s="49">
        <v>0</v>
      </c>
      <c r="G25" s="49">
        <f t="shared" si="0"/>
        <v>0</v>
      </c>
      <c r="I25" s="89"/>
    </row>
    <row r="26" spans="1:9" s="146" customFormat="1">
      <c r="A26" s="144"/>
      <c r="B26" s="63">
        <v>17</v>
      </c>
      <c r="C26" s="145" t="s">
        <v>235</v>
      </c>
      <c r="D26" s="63" t="s">
        <v>234</v>
      </c>
      <c r="E26" s="76">
        <v>396</v>
      </c>
      <c r="F26" s="49">
        <v>0</v>
      </c>
      <c r="G26" s="49">
        <f t="shared" si="0"/>
        <v>0</v>
      </c>
      <c r="I26" s="89"/>
    </row>
    <row r="27" spans="1:9" s="146" customFormat="1">
      <c r="A27" s="144"/>
      <c r="B27" s="63">
        <v>18</v>
      </c>
      <c r="C27" s="145" t="s">
        <v>236</v>
      </c>
      <c r="D27" s="63" t="s">
        <v>234</v>
      </c>
      <c r="E27" s="76">
        <v>165</v>
      </c>
      <c r="F27" s="49">
        <v>0</v>
      </c>
      <c r="G27" s="49">
        <f t="shared" si="0"/>
        <v>0</v>
      </c>
      <c r="I27" s="89"/>
    </row>
    <row r="28" spans="1:9" s="146" customFormat="1">
      <c r="A28" s="144"/>
      <c r="B28" s="63">
        <v>19</v>
      </c>
      <c r="C28" s="145" t="s">
        <v>237</v>
      </c>
      <c r="D28" s="63" t="s">
        <v>234</v>
      </c>
      <c r="E28" s="76">
        <v>36</v>
      </c>
      <c r="F28" s="49">
        <v>0</v>
      </c>
      <c r="G28" s="49">
        <f t="shared" si="0"/>
        <v>0</v>
      </c>
      <c r="I28" s="89"/>
    </row>
    <row r="29" spans="1:9">
      <c r="A29" s="144"/>
      <c r="B29" s="63">
        <v>20</v>
      </c>
      <c r="C29" s="131" t="s">
        <v>229</v>
      </c>
      <c r="D29" s="63" t="s">
        <v>66</v>
      </c>
      <c r="E29" s="63">
        <v>6</v>
      </c>
      <c r="F29" s="49">
        <v>0</v>
      </c>
      <c r="G29" s="49">
        <f t="shared" si="0"/>
        <v>0</v>
      </c>
    </row>
    <row r="30" spans="1:9" s="146" customFormat="1">
      <c r="A30" s="144"/>
      <c r="B30" s="63">
        <v>21</v>
      </c>
      <c r="C30" s="145" t="s">
        <v>238</v>
      </c>
      <c r="D30" s="63" t="s">
        <v>234</v>
      </c>
      <c r="E30" s="76">
        <v>10</v>
      </c>
      <c r="F30" s="49">
        <v>0</v>
      </c>
      <c r="G30" s="49">
        <f t="shared" si="0"/>
        <v>0</v>
      </c>
      <c r="I30" s="89"/>
    </row>
    <row r="31" spans="1:9" s="146" customFormat="1">
      <c r="A31" s="144"/>
      <c r="B31" s="63">
        <v>22</v>
      </c>
      <c r="C31" s="145" t="s">
        <v>239</v>
      </c>
      <c r="D31" s="63" t="s">
        <v>234</v>
      </c>
      <c r="E31" s="76">
        <v>40</v>
      </c>
      <c r="F31" s="49">
        <v>0</v>
      </c>
      <c r="G31" s="49">
        <f t="shared" si="0"/>
        <v>0</v>
      </c>
      <c r="I31" s="89"/>
    </row>
    <row r="32" spans="1:9">
      <c r="A32" s="144"/>
      <c r="B32" s="63">
        <v>23</v>
      </c>
      <c r="C32" s="48" t="s">
        <v>240</v>
      </c>
      <c r="D32" s="63" t="s">
        <v>66</v>
      </c>
      <c r="E32" s="63">
        <v>2</v>
      </c>
      <c r="F32" s="49">
        <v>0</v>
      </c>
      <c r="G32" s="49">
        <f t="shared" si="0"/>
        <v>0</v>
      </c>
    </row>
    <row r="33" spans="1:9">
      <c r="A33" s="144"/>
      <c r="B33" s="63">
        <v>24</v>
      </c>
      <c r="C33" s="131" t="s">
        <v>241</v>
      </c>
      <c r="D33" s="132" t="s">
        <v>66</v>
      </c>
      <c r="E33" s="63">
        <v>2</v>
      </c>
      <c r="F33" s="49">
        <v>0</v>
      </c>
      <c r="G33" s="49">
        <f t="shared" si="0"/>
        <v>0</v>
      </c>
    </row>
    <row r="34" spans="1:9">
      <c r="A34" s="144"/>
      <c r="B34" s="63">
        <v>25</v>
      </c>
      <c r="C34" s="75" t="s">
        <v>242</v>
      </c>
      <c r="D34" s="76" t="s">
        <v>66</v>
      </c>
      <c r="E34" s="77">
        <v>16</v>
      </c>
      <c r="F34" s="49">
        <v>0</v>
      </c>
      <c r="G34" s="49">
        <f t="shared" si="0"/>
        <v>0</v>
      </c>
    </row>
    <row r="35" spans="1:9">
      <c r="A35" s="144"/>
      <c r="B35" s="63">
        <v>26</v>
      </c>
      <c r="C35" s="75" t="s">
        <v>243</v>
      </c>
      <c r="D35" s="76" t="s">
        <v>66</v>
      </c>
      <c r="E35" s="77">
        <v>10</v>
      </c>
      <c r="F35" s="49">
        <v>0</v>
      </c>
      <c r="G35" s="49">
        <f t="shared" si="0"/>
        <v>0</v>
      </c>
    </row>
    <row r="36" spans="1:9" ht="25.5" customHeight="1">
      <c r="A36" s="144"/>
      <c r="B36" s="73">
        <v>27</v>
      </c>
      <c r="C36" s="72" t="s">
        <v>244</v>
      </c>
      <c r="D36" s="147" t="s">
        <v>10</v>
      </c>
      <c r="E36" s="71">
        <v>6</v>
      </c>
      <c r="F36" s="49">
        <v>0</v>
      </c>
      <c r="G36" s="49">
        <f t="shared" si="0"/>
        <v>0</v>
      </c>
    </row>
    <row r="37" spans="1:9">
      <c r="A37" s="144"/>
      <c r="B37" s="63">
        <v>28</v>
      </c>
      <c r="C37" s="131" t="s">
        <v>245</v>
      </c>
      <c r="D37" s="63" t="s">
        <v>66</v>
      </c>
      <c r="E37" s="63">
        <v>30</v>
      </c>
      <c r="F37" s="49">
        <v>0</v>
      </c>
      <c r="G37" s="49">
        <f t="shared" si="0"/>
        <v>0</v>
      </c>
    </row>
    <row r="38" spans="1:9" s="146" customFormat="1">
      <c r="A38" s="144"/>
      <c r="B38" s="63">
        <v>29</v>
      </c>
      <c r="C38" s="145" t="s">
        <v>246</v>
      </c>
      <c r="D38" s="148" t="s">
        <v>10</v>
      </c>
      <c r="E38" s="76">
        <v>4</v>
      </c>
      <c r="F38" s="49">
        <v>0</v>
      </c>
      <c r="G38" s="49">
        <f t="shared" si="0"/>
        <v>0</v>
      </c>
      <c r="I38" s="89"/>
    </row>
    <row r="39" spans="1:9">
      <c r="A39" s="144"/>
      <c r="B39" s="63">
        <v>30</v>
      </c>
      <c r="C39" s="131" t="s">
        <v>247</v>
      </c>
      <c r="D39" s="63" t="s">
        <v>66</v>
      </c>
      <c r="E39" s="63">
        <v>7</v>
      </c>
      <c r="F39" s="49">
        <v>0</v>
      </c>
      <c r="G39" s="49">
        <f t="shared" si="0"/>
        <v>0</v>
      </c>
    </row>
    <row r="40" spans="1:9">
      <c r="A40" s="144"/>
      <c r="B40" s="63">
        <v>31</v>
      </c>
      <c r="C40" s="131" t="s">
        <v>248</v>
      </c>
      <c r="D40" s="63" t="s">
        <v>66</v>
      </c>
      <c r="E40" s="63">
        <v>2</v>
      </c>
      <c r="F40" s="49">
        <v>0</v>
      </c>
      <c r="G40" s="49">
        <f t="shared" si="0"/>
        <v>0</v>
      </c>
    </row>
    <row r="41" spans="1:9" s="146" customFormat="1">
      <c r="A41" s="144"/>
      <c r="B41" s="63">
        <v>32</v>
      </c>
      <c r="C41" s="145" t="s">
        <v>249</v>
      </c>
      <c r="D41" s="148" t="s">
        <v>10</v>
      </c>
      <c r="E41" s="76">
        <v>30</v>
      </c>
      <c r="F41" s="49">
        <v>0</v>
      </c>
      <c r="G41" s="49">
        <f t="shared" si="0"/>
        <v>0</v>
      </c>
      <c r="I41" s="89"/>
    </row>
    <row r="42" spans="1:9">
      <c r="A42" s="144"/>
      <c r="B42" s="63">
        <v>33</v>
      </c>
      <c r="C42" s="131" t="s">
        <v>250</v>
      </c>
      <c r="D42" s="63" t="s">
        <v>66</v>
      </c>
      <c r="E42" s="63">
        <v>30</v>
      </c>
      <c r="F42" s="49">
        <v>0</v>
      </c>
      <c r="G42" s="49">
        <f t="shared" si="0"/>
        <v>0</v>
      </c>
    </row>
    <row r="43" spans="1:9" s="146" customFormat="1">
      <c r="A43" s="144"/>
      <c r="B43" s="63">
        <v>34</v>
      </c>
      <c r="C43" s="145" t="s">
        <v>251</v>
      </c>
      <c r="D43" s="148" t="s">
        <v>10</v>
      </c>
      <c r="E43" s="76">
        <v>14</v>
      </c>
      <c r="F43" s="49">
        <v>0</v>
      </c>
      <c r="G43" s="49">
        <f t="shared" si="0"/>
        <v>0</v>
      </c>
      <c r="I43" s="89"/>
    </row>
    <row r="44" spans="1:9">
      <c r="A44" s="144"/>
      <c r="B44" s="63">
        <v>35</v>
      </c>
      <c r="C44" s="131" t="s">
        <v>252</v>
      </c>
      <c r="D44" s="132" t="s">
        <v>66</v>
      </c>
      <c r="E44" s="63">
        <v>2</v>
      </c>
      <c r="F44" s="49">
        <v>0</v>
      </c>
      <c r="G44" s="49">
        <f t="shared" si="0"/>
        <v>0</v>
      </c>
    </row>
    <row r="45" spans="1:9" s="146" customFormat="1">
      <c r="A45" s="144"/>
      <c r="B45" s="63">
        <v>36</v>
      </c>
      <c r="C45" s="145" t="s">
        <v>253</v>
      </c>
      <c r="D45" s="148" t="s">
        <v>66</v>
      </c>
      <c r="E45" s="76">
        <v>2</v>
      </c>
      <c r="F45" s="49">
        <v>0</v>
      </c>
      <c r="G45" s="49">
        <f t="shared" si="0"/>
        <v>0</v>
      </c>
      <c r="I45" s="89"/>
    </row>
    <row r="46" spans="1:9" s="146" customFormat="1" ht="25.5">
      <c r="A46" s="144"/>
      <c r="B46" s="63">
        <v>37</v>
      </c>
      <c r="C46" s="149" t="s">
        <v>254</v>
      </c>
      <c r="D46" s="148" t="s">
        <v>10</v>
      </c>
      <c r="E46" s="76">
        <v>6</v>
      </c>
      <c r="F46" s="49">
        <v>0</v>
      </c>
      <c r="G46" s="49">
        <f t="shared" si="0"/>
        <v>0</v>
      </c>
      <c r="I46" s="89"/>
    </row>
    <row r="47" spans="1:9">
      <c r="A47" s="144"/>
      <c r="B47" s="63">
        <v>38</v>
      </c>
      <c r="C47" s="131" t="s">
        <v>255</v>
      </c>
      <c r="D47" s="63" t="s">
        <v>66</v>
      </c>
      <c r="E47" s="63">
        <v>2</v>
      </c>
      <c r="F47" s="49">
        <v>0</v>
      </c>
      <c r="G47" s="49">
        <f t="shared" si="0"/>
        <v>0</v>
      </c>
    </row>
    <row r="48" spans="1:9" s="146" customFormat="1">
      <c r="A48" s="144"/>
      <c r="B48" s="63">
        <v>39</v>
      </c>
      <c r="C48" s="150" t="s">
        <v>256</v>
      </c>
      <c r="D48" s="76" t="s">
        <v>66</v>
      </c>
      <c r="E48" s="76">
        <v>1</v>
      </c>
      <c r="F48" s="49">
        <v>0</v>
      </c>
      <c r="G48" s="49">
        <f t="shared" si="0"/>
        <v>0</v>
      </c>
      <c r="I48" s="89"/>
    </row>
    <row r="49" spans="1:9">
      <c r="A49" s="144"/>
      <c r="B49" s="63">
        <v>40</v>
      </c>
      <c r="C49" s="131" t="s">
        <v>257</v>
      </c>
      <c r="D49" s="63" t="s">
        <v>66</v>
      </c>
      <c r="E49" s="63">
        <v>2</v>
      </c>
      <c r="F49" s="49">
        <v>0</v>
      </c>
      <c r="G49" s="49">
        <f t="shared" si="0"/>
        <v>0</v>
      </c>
    </row>
    <row r="50" spans="1:9" s="146" customFormat="1">
      <c r="A50" s="144"/>
      <c r="B50" s="63">
        <v>41</v>
      </c>
      <c r="C50" s="150" t="s">
        <v>258</v>
      </c>
      <c r="D50" s="76" t="s">
        <v>66</v>
      </c>
      <c r="E50" s="76">
        <v>1</v>
      </c>
      <c r="F50" s="49">
        <v>0</v>
      </c>
      <c r="G50" s="49">
        <f t="shared" si="0"/>
        <v>0</v>
      </c>
      <c r="I50" s="89"/>
    </row>
    <row r="51" spans="1:9" s="146" customFormat="1">
      <c r="A51" s="144"/>
      <c r="B51" s="63">
        <v>42</v>
      </c>
      <c r="C51" s="145" t="s">
        <v>259</v>
      </c>
      <c r="D51" s="148" t="s">
        <v>66</v>
      </c>
      <c r="E51" s="76">
        <v>90</v>
      </c>
      <c r="F51" s="49">
        <v>0</v>
      </c>
      <c r="G51" s="49">
        <f t="shared" si="0"/>
        <v>0</v>
      </c>
      <c r="I51" s="89"/>
    </row>
    <row r="52" spans="1:9">
      <c r="A52" s="144"/>
      <c r="B52" s="63">
        <v>43</v>
      </c>
      <c r="C52" s="131" t="s">
        <v>260</v>
      </c>
      <c r="D52" s="63" t="s">
        <v>66</v>
      </c>
      <c r="E52" s="63">
        <v>62</v>
      </c>
      <c r="F52" s="49">
        <v>0</v>
      </c>
      <c r="G52" s="49">
        <f t="shared" si="0"/>
        <v>0</v>
      </c>
    </row>
    <row r="53" spans="1:9">
      <c r="A53" s="144"/>
      <c r="B53" s="63">
        <v>44</v>
      </c>
      <c r="C53" s="131" t="s">
        <v>261</v>
      </c>
      <c r="D53" s="132" t="s">
        <v>262</v>
      </c>
      <c r="E53" s="63">
        <v>12</v>
      </c>
      <c r="F53" s="49">
        <v>0</v>
      </c>
      <c r="G53" s="49">
        <f t="shared" si="0"/>
        <v>0</v>
      </c>
    </row>
    <row r="54" spans="1:9" ht="25.5">
      <c r="A54" s="144"/>
      <c r="B54" s="63">
        <v>45</v>
      </c>
      <c r="C54" s="134" t="s">
        <v>263</v>
      </c>
      <c r="D54" s="132" t="s">
        <v>262</v>
      </c>
      <c r="E54" s="63">
        <v>12</v>
      </c>
      <c r="F54" s="49">
        <v>0</v>
      </c>
      <c r="G54" s="49">
        <f t="shared" si="0"/>
        <v>0</v>
      </c>
    </row>
    <row r="55" spans="1:9">
      <c r="A55" s="144"/>
      <c r="B55" s="63">
        <v>46</v>
      </c>
      <c r="C55" s="131" t="s">
        <v>264</v>
      </c>
      <c r="D55" s="132" t="s">
        <v>262</v>
      </c>
      <c r="E55" s="63">
        <v>12</v>
      </c>
      <c r="F55" s="49">
        <v>0</v>
      </c>
      <c r="G55" s="49">
        <f t="shared" si="0"/>
        <v>0</v>
      </c>
    </row>
    <row r="56" spans="1:9">
      <c r="A56" s="144"/>
      <c r="B56" s="63">
        <v>47</v>
      </c>
      <c r="C56" s="131" t="s">
        <v>265</v>
      </c>
      <c r="D56" s="132" t="s">
        <v>262</v>
      </c>
      <c r="E56" s="63">
        <v>24</v>
      </c>
      <c r="F56" s="49">
        <v>0</v>
      </c>
      <c r="G56" s="49">
        <f t="shared" si="0"/>
        <v>0</v>
      </c>
    </row>
    <row r="57" spans="1:9" s="146" customFormat="1">
      <c r="A57" s="144"/>
      <c r="B57" s="63">
        <v>48</v>
      </c>
      <c r="C57" s="145" t="s">
        <v>266</v>
      </c>
      <c r="D57" s="132" t="s">
        <v>66</v>
      </c>
      <c r="E57" s="76">
        <v>30</v>
      </c>
      <c r="F57" s="49">
        <v>0</v>
      </c>
      <c r="G57" s="49">
        <f t="shared" si="0"/>
        <v>0</v>
      </c>
      <c r="I57" s="89"/>
    </row>
    <row r="58" spans="1:9" s="146" customFormat="1">
      <c r="A58" s="144"/>
      <c r="B58" s="63">
        <v>49</v>
      </c>
      <c r="C58" s="145" t="s">
        <v>267</v>
      </c>
      <c r="D58" s="132" t="s">
        <v>66</v>
      </c>
      <c r="E58" s="76">
        <v>2</v>
      </c>
      <c r="F58" s="49">
        <v>0</v>
      </c>
      <c r="G58" s="49">
        <f t="shared" si="0"/>
        <v>0</v>
      </c>
      <c r="I58" s="89"/>
    </row>
    <row r="59" spans="1:9" s="146" customFormat="1">
      <c r="A59" s="144"/>
      <c r="B59" s="63">
        <v>50</v>
      </c>
      <c r="C59" s="145" t="s">
        <v>268</v>
      </c>
      <c r="D59" s="132" t="s">
        <v>66</v>
      </c>
      <c r="E59" s="76">
        <v>42</v>
      </c>
      <c r="F59" s="49">
        <v>0</v>
      </c>
      <c r="G59" s="49">
        <f t="shared" si="0"/>
        <v>0</v>
      </c>
      <c r="I59" s="89"/>
    </row>
    <row r="60" spans="1:9" s="146" customFormat="1">
      <c r="A60" s="144"/>
      <c r="B60" s="63">
        <v>51</v>
      </c>
      <c r="C60" s="145" t="s">
        <v>269</v>
      </c>
      <c r="D60" s="132" t="s">
        <v>66</v>
      </c>
      <c r="E60" s="76">
        <v>180</v>
      </c>
      <c r="F60" s="49">
        <v>0</v>
      </c>
      <c r="G60" s="49">
        <f t="shared" si="0"/>
        <v>0</v>
      </c>
      <c r="I60" s="89"/>
    </row>
    <row r="61" spans="1:9" s="146" customFormat="1">
      <c r="A61" s="144"/>
      <c r="B61" s="63">
        <v>52</v>
      </c>
      <c r="C61" s="145" t="s">
        <v>270</v>
      </c>
      <c r="D61" s="132" t="s">
        <v>66</v>
      </c>
      <c r="E61" s="76">
        <v>345</v>
      </c>
      <c r="F61" s="49">
        <v>0</v>
      </c>
      <c r="G61" s="49">
        <f t="shared" si="0"/>
        <v>0</v>
      </c>
      <c r="I61" s="89"/>
    </row>
    <row r="62" spans="1:9" s="146" customFormat="1">
      <c r="A62" s="144"/>
      <c r="B62" s="63">
        <v>53</v>
      </c>
      <c r="C62" s="145" t="s">
        <v>271</v>
      </c>
      <c r="D62" s="132" t="s">
        <v>66</v>
      </c>
      <c r="E62" s="76">
        <v>6</v>
      </c>
      <c r="F62" s="49">
        <v>0</v>
      </c>
      <c r="G62" s="49">
        <f t="shared" si="0"/>
        <v>0</v>
      </c>
      <c r="I62" s="89"/>
    </row>
    <row r="63" spans="1:9" ht="28.5" customHeight="1">
      <c r="A63" s="144"/>
      <c r="B63" s="73">
        <v>54</v>
      </c>
      <c r="C63" s="72" t="s">
        <v>272</v>
      </c>
      <c r="D63" s="147" t="s">
        <v>10</v>
      </c>
      <c r="E63" s="71">
        <v>6</v>
      </c>
      <c r="F63" s="49">
        <v>0</v>
      </c>
      <c r="G63" s="49">
        <f t="shared" si="0"/>
        <v>0</v>
      </c>
    </row>
    <row r="64" spans="1:9" ht="24" hidden="1" customHeight="1">
      <c r="A64" s="144"/>
      <c r="B64" s="71"/>
      <c r="C64" s="72"/>
      <c r="D64" s="63"/>
      <c r="E64" s="63"/>
      <c r="F64" s="49">
        <v>0</v>
      </c>
      <c r="G64" s="49"/>
    </row>
    <row r="65" spans="1:9" ht="24" customHeight="1">
      <c r="A65" s="144"/>
      <c r="B65" s="71">
        <v>55</v>
      </c>
      <c r="C65" s="72" t="s">
        <v>273</v>
      </c>
      <c r="D65" s="63" t="s">
        <v>66</v>
      </c>
      <c r="E65" s="63">
        <v>11</v>
      </c>
      <c r="F65" s="49">
        <v>0</v>
      </c>
      <c r="G65" s="49">
        <f t="shared" si="0"/>
        <v>0</v>
      </c>
    </row>
    <row r="66" spans="1:9" ht="25.5" customHeight="1">
      <c r="A66" s="144"/>
      <c r="B66" s="73">
        <v>56</v>
      </c>
      <c r="C66" s="72" t="s">
        <v>274</v>
      </c>
      <c r="D66" s="71" t="s">
        <v>66</v>
      </c>
      <c r="E66" s="71">
        <v>30</v>
      </c>
      <c r="F66" s="49">
        <v>0</v>
      </c>
      <c r="G66" s="49">
        <f t="shared" si="0"/>
        <v>0</v>
      </c>
    </row>
    <row r="67" spans="1:9" ht="25.5" customHeight="1">
      <c r="A67" s="144"/>
      <c r="B67" s="73">
        <v>57</v>
      </c>
      <c r="C67" s="72" t="s">
        <v>275</v>
      </c>
      <c r="D67" s="71" t="s">
        <v>66</v>
      </c>
      <c r="E67" s="71">
        <v>2</v>
      </c>
      <c r="F67" s="49">
        <v>0</v>
      </c>
      <c r="G67" s="49">
        <f t="shared" si="0"/>
        <v>0</v>
      </c>
    </row>
    <row r="68" spans="1:9" ht="25.5" customHeight="1">
      <c r="A68" s="144"/>
      <c r="B68" s="73">
        <v>58</v>
      </c>
      <c r="C68" s="72" t="s">
        <v>276</v>
      </c>
      <c r="D68" s="71" t="s">
        <v>66</v>
      </c>
      <c r="E68" s="71">
        <v>18</v>
      </c>
      <c r="F68" s="49">
        <v>0</v>
      </c>
      <c r="G68" s="49">
        <f t="shared" si="0"/>
        <v>0</v>
      </c>
    </row>
    <row r="69" spans="1:9" s="146" customFormat="1" ht="19.5" customHeight="1">
      <c r="A69" s="144"/>
      <c r="B69" s="63">
        <v>59</v>
      </c>
      <c r="C69" s="145" t="s">
        <v>277</v>
      </c>
      <c r="D69" s="132" t="s">
        <v>66</v>
      </c>
      <c r="E69" s="76">
        <v>9</v>
      </c>
      <c r="F69" s="49">
        <v>0</v>
      </c>
      <c r="G69" s="49">
        <f t="shared" si="0"/>
        <v>0</v>
      </c>
      <c r="I69" s="89"/>
    </row>
    <row r="70" spans="1:9" s="146" customFormat="1" ht="18" customHeight="1">
      <c r="A70" s="144"/>
      <c r="B70" s="63">
        <v>60</v>
      </c>
      <c r="C70" s="145" t="s">
        <v>278</v>
      </c>
      <c r="D70" s="132" t="s">
        <v>66</v>
      </c>
      <c r="E70" s="76">
        <v>18</v>
      </c>
      <c r="F70" s="49">
        <v>0</v>
      </c>
      <c r="G70" s="49">
        <f t="shared" si="0"/>
        <v>0</v>
      </c>
      <c r="I70" s="89"/>
    </row>
    <row r="71" spans="1:9" ht="24" customHeight="1">
      <c r="A71" s="144"/>
      <c r="B71" s="73">
        <v>61</v>
      </c>
      <c r="C71" s="72" t="s">
        <v>279</v>
      </c>
      <c r="D71" s="71" t="s">
        <v>66</v>
      </c>
      <c r="E71" s="71">
        <v>4</v>
      </c>
      <c r="F71" s="49">
        <v>0</v>
      </c>
      <c r="G71" s="49">
        <f t="shared" si="0"/>
        <v>0</v>
      </c>
    </row>
    <row r="72" spans="1:9" ht="0.75" hidden="1" customHeight="1">
      <c r="A72" s="144"/>
      <c r="B72" s="63"/>
      <c r="C72" s="78"/>
      <c r="D72" s="63"/>
      <c r="E72" s="63"/>
      <c r="F72" s="48"/>
      <c r="G72" s="48"/>
    </row>
    <row r="73" spans="1:9" hidden="1">
      <c r="A73" s="144"/>
      <c r="B73" s="63"/>
      <c r="C73" s="48"/>
      <c r="D73" s="63"/>
      <c r="E73" s="63"/>
      <c r="F73" s="48"/>
      <c r="G73" s="48"/>
    </row>
    <row r="74" spans="1:9" hidden="1">
      <c r="A74" s="144"/>
      <c r="B74" s="63"/>
      <c r="C74" s="48"/>
      <c r="D74" s="63"/>
      <c r="E74" s="63"/>
      <c r="F74" s="48"/>
      <c r="G74" s="48"/>
    </row>
    <row r="75" spans="1:9" hidden="1">
      <c r="A75" s="144"/>
      <c r="B75" s="63"/>
      <c r="C75" s="48"/>
      <c r="D75" s="63"/>
      <c r="E75" s="63"/>
      <c r="F75" s="48"/>
      <c r="G75" s="48"/>
    </row>
    <row r="76" spans="1:9" hidden="1">
      <c r="A76" s="144"/>
      <c r="B76" s="63"/>
      <c r="C76" s="48"/>
      <c r="D76" s="63"/>
      <c r="E76" s="63"/>
      <c r="F76" s="48"/>
      <c r="G76" s="48"/>
    </row>
    <row r="77" spans="1:9" hidden="1">
      <c r="A77" s="144"/>
      <c r="B77" s="63"/>
      <c r="C77" s="48"/>
      <c r="D77" s="63"/>
      <c r="E77" s="63"/>
      <c r="F77" s="48"/>
      <c r="G77" s="48"/>
    </row>
    <row r="78" spans="1:9" hidden="1">
      <c r="A78" s="144"/>
      <c r="B78" s="63"/>
      <c r="C78" s="48"/>
      <c r="D78" s="63"/>
      <c r="E78" s="63"/>
      <c r="F78" s="48"/>
      <c r="G78" s="48"/>
    </row>
    <row r="79" spans="1:9" hidden="1">
      <c r="A79" s="144"/>
      <c r="B79" s="63"/>
      <c r="C79" s="48"/>
      <c r="D79" s="63"/>
      <c r="E79" s="63"/>
      <c r="F79" s="48"/>
      <c r="G79" s="48"/>
    </row>
    <row r="80" spans="1:9" hidden="1">
      <c r="A80" s="144"/>
      <c r="B80" s="63"/>
      <c r="C80" s="48"/>
      <c r="D80" s="63"/>
      <c r="E80" s="63"/>
      <c r="F80" s="48"/>
      <c r="G80" s="48"/>
    </row>
    <row r="81" spans="1:7" hidden="1">
      <c r="A81" s="144"/>
      <c r="B81" s="63"/>
      <c r="C81" s="48"/>
      <c r="D81" s="63"/>
      <c r="E81" s="63"/>
      <c r="F81" s="48"/>
      <c r="G81" s="48"/>
    </row>
    <row r="82" spans="1:7" hidden="1">
      <c r="A82" s="144"/>
      <c r="B82" s="63"/>
      <c r="C82" s="48"/>
      <c r="D82" s="63"/>
      <c r="E82" s="63"/>
      <c r="F82" s="48"/>
      <c r="G82" s="48"/>
    </row>
    <row r="83" spans="1:7" hidden="1">
      <c r="A83" s="144"/>
      <c r="B83" s="63"/>
      <c r="C83" s="48"/>
      <c r="D83" s="63"/>
      <c r="E83" s="63"/>
      <c r="F83" s="48"/>
      <c r="G83" s="48"/>
    </row>
    <row r="84" spans="1:7" hidden="1">
      <c r="A84" s="144"/>
      <c r="B84" s="63"/>
      <c r="C84" s="48"/>
      <c r="D84" s="63"/>
      <c r="E84" s="63"/>
      <c r="F84" s="48"/>
      <c r="G84" s="48"/>
    </row>
    <row r="85" spans="1:7" hidden="1">
      <c r="A85" s="144"/>
      <c r="B85" s="63"/>
      <c r="C85" s="48"/>
      <c r="D85" s="63"/>
      <c r="E85" s="63"/>
      <c r="F85" s="48"/>
      <c r="G85" s="48"/>
    </row>
    <row r="86" spans="1:7" hidden="1">
      <c r="A86" s="144"/>
      <c r="B86" s="63"/>
      <c r="C86" s="48"/>
      <c r="D86" s="63"/>
      <c r="E86" s="63"/>
      <c r="F86" s="48"/>
      <c r="G86" s="48"/>
    </row>
    <row r="87" spans="1:7" hidden="1">
      <c r="A87" s="144"/>
      <c r="B87" s="63"/>
      <c r="C87" s="48"/>
      <c r="D87" s="63"/>
      <c r="E87" s="63"/>
      <c r="F87" s="48"/>
      <c r="G87" s="48"/>
    </row>
    <row r="88" spans="1:7" hidden="1">
      <c r="A88" s="144"/>
      <c r="B88" s="63"/>
      <c r="C88" s="48"/>
      <c r="D88" s="63"/>
      <c r="E88" s="63"/>
      <c r="F88" s="48"/>
      <c r="G88" s="48"/>
    </row>
    <row r="89" spans="1:7" hidden="1">
      <c r="A89" s="144"/>
      <c r="B89" s="63"/>
      <c r="C89" s="48"/>
      <c r="D89" s="63"/>
      <c r="E89" s="63"/>
      <c r="F89" s="48"/>
      <c r="G89" s="48"/>
    </row>
    <row r="90" spans="1:7" hidden="1">
      <c r="A90" s="144"/>
      <c r="B90" s="63"/>
      <c r="C90" s="48"/>
      <c r="D90" s="63"/>
      <c r="E90" s="63"/>
      <c r="F90" s="48"/>
      <c r="G90" s="48"/>
    </row>
    <row r="91" spans="1:7" hidden="1">
      <c r="A91" s="144"/>
      <c r="B91" s="63"/>
      <c r="C91" s="48"/>
      <c r="D91" s="63"/>
      <c r="E91" s="63"/>
      <c r="F91" s="48"/>
      <c r="G91" s="48"/>
    </row>
    <row r="92" spans="1:7" hidden="1">
      <c r="A92" s="144"/>
      <c r="B92" s="63"/>
      <c r="C92" s="48"/>
      <c r="D92" s="63"/>
      <c r="E92" s="63"/>
      <c r="F92" s="48"/>
      <c r="G92" s="48"/>
    </row>
    <row r="93" spans="1:7" hidden="1">
      <c r="A93" s="144"/>
      <c r="B93" s="63"/>
      <c r="C93" s="48"/>
      <c r="D93" s="63"/>
      <c r="E93" s="63"/>
      <c r="F93" s="48"/>
      <c r="G93" s="48"/>
    </row>
    <row r="94" spans="1:7" hidden="1">
      <c r="A94" s="144"/>
      <c r="B94" s="63"/>
      <c r="C94" s="48"/>
      <c r="D94" s="63"/>
      <c r="E94" s="63"/>
      <c r="F94" s="48"/>
      <c r="G94" s="48"/>
    </row>
    <row r="95" spans="1:7" hidden="1">
      <c r="A95" s="144"/>
      <c r="B95" s="63"/>
      <c r="C95" s="48"/>
      <c r="D95" s="63"/>
      <c r="E95" s="63"/>
      <c r="F95" s="48"/>
      <c r="G95" s="48"/>
    </row>
    <row r="96" spans="1:7" hidden="1">
      <c r="A96" s="144"/>
      <c r="B96" s="63"/>
      <c r="C96" s="48"/>
      <c r="D96" s="63"/>
      <c r="E96" s="63"/>
      <c r="F96" s="48"/>
      <c r="G96" s="48"/>
    </row>
    <row r="97" spans="1:7" hidden="1">
      <c r="A97" s="144"/>
      <c r="B97" s="63"/>
      <c r="C97" s="48"/>
      <c r="D97" s="63"/>
      <c r="E97" s="63"/>
      <c r="F97" s="48"/>
      <c r="G97" s="48"/>
    </row>
    <row r="98" spans="1:7" hidden="1">
      <c r="A98" s="144"/>
      <c r="B98" s="63"/>
      <c r="C98" s="48"/>
      <c r="D98" s="63"/>
      <c r="E98" s="63"/>
      <c r="F98" s="48"/>
      <c r="G98" s="48"/>
    </row>
    <row r="99" spans="1:7" hidden="1">
      <c r="A99" s="144"/>
      <c r="B99" s="63"/>
      <c r="C99" s="48"/>
      <c r="D99" s="63"/>
      <c r="E99" s="63"/>
      <c r="F99" s="48"/>
      <c r="G99" s="48"/>
    </row>
    <row r="100" spans="1:7" hidden="1">
      <c r="A100" s="144"/>
      <c r="B100" s="63"/>
      <c r="C100" s="48"/>
      <c r="D100" s="63"/>
      <c r="E100" s="63"/>
      <c r="F100" s="48"/>
      <c r="G100" s="48"/>
    </row>
    <row r="101" spans="1:7" hidden="1">
      <c r="A101" s="144"/>
      <c r="B101" s="63"/>
      <c r="C101" s="48"/>
      <c r="D101" s="63"/>
      <c r="E101" s="63"/>
      <c r="F101" s="48"/>
      <c r="G101" s="48"/>
    </row>
    <row r="102" spans="1:7" s="146" customFormat="1" hidden="1">
      <c r="A102" s="144"/>
      <c r="B102" s="63"/>
      <c r="C102" s="44"/>
      <c r="D102" s="76"/>
      <c r="E102" s="76"/>
      <c r="F102" s="44"/>
      <c r="G102" s="44"/>
    </row>
    <row r="103" spans="1:7" s="146" customFormat="1" hidden="1">
      <c r="A103" s="144"/>
      <c r="B103" s="63"/>
      <c r="C103" s="44"/>
      <c r="D103" s="76"/>
      <c r="E103" s="76"/>
      <c r="F103" s="44"/>
      <c r="G103" s="44"/>
    </row>
    <row r="104" spans="1:7" s="146" customFormat="1" hidden="1">
      <c r="A104" s="144"/>
      <c r="B104" s="63"/>
      <c r="C104" s="44"/>
      <c r="D104" s="76"/>
      <c r="E104" s="76"/>
      <c r="F104" s="44"/>
      <c r="G104" s="44"/>
    </row>
    <row r="105" spans="1:7" s="146" customFormat="1" hidden="1">
      <c r="A105" s="144"/>
      <c r="B105" s="63"/>
      <c r="C105" s="44"/>
      <c r="D105" s="76"/>
      <c r="E105" s="76"/>
      <c r="F105" s="44"/>
      <c r="G105" s="44"/>
    </row>
    <row r="106" spans="1:7" s="146" customFormat="1" hidden="1">
      <c r="A106" s="144"/>
      <c r="B106" s="63"/>
      <c r="C106" s="44"/>
      <c r="D106" s="76"/>
      <c r="E106" s="76"/>
      <c r="F106" s="44"/>
      <c r="G106" s="44"/>
    </row>
    <row r="107" spans="1:7" s="146" customFormat="1" hidden="1">
      <c r="A107" s="144"/>
      <c r="B107" s="63"/>
      <c r="C107" s="44"/>
      <c r="D107" s="76"/>
      <c r="E107" s="76"/>
      <c r="F107" s="44"/>
      <c r="G107" s="44"/>
    </row>
    <row r="108" spans="1:7" s="146" customFormat="1" hidden="1">
      <c r="A108" s="144"/>
      <c r="B108" s="63"/>
      <c r="C108" s="44"/>
      <c r="D108" s="76"/>
      <c r="E108" s="76"/>
      <c r="F108" s="44"/>
      <c r="G108" s="44"/>
    </row>
    <row r="109" spans="1:7" s="146" customFormat="1" hidden="1">
      <c r="A109" s="144"/>
      <c r="B109" s="63"/>
      <c r="C109" s="44"/>
      <c r="D109" s="76"/>
      <c r="E109" s="76"/>
      <c r="F109" s="44"/>
      <c r="G109" s="44"/>
    </row>
    <row r="110" spans="1:7" hidden="1">
      <c r="A110" s="144"/>
      <c r="B110" s="63"/>
      <c r="C110" s="48"/>
      <c r="D110" s="76"/>
      <c r="E110" s="63"/>
      <c r="F110" s="48"/>
      <c r="G110" s="48"/>
    </row>
    <row r="111" spans="1:7" hidden="1">
      <c r="A111" s="144"/>
      <c r="B111" s="63"/>
      <c r="C111" s="48"/>
      <c r="D111" s="76"/>
      <c r="E111" s="63"/>
      <c r="F111" s="48"/>
      <c r="G111" s="48"/>
    </row>
    <row r="112" spans="1:7" hidden="1">
      <c r="A112" s="144"/>
      <c r="B112" s="63"/>
      <c r="C112" s="48"/>
      <c r="D112" s="76"/>
      <c r="E112" s="63"/>
      <c r="F112" s="48"/>
      <c r="G112" s="48"/>
    </row>
    <row r="113" spans="1:7" hidden="1">
      <c r="A113" s="144"/>
      <c r="B113" s="63"/>
      <c r="C113" s="48"/>
      <c r="D113" s="76"/>
      <c r="E113" s="63"/>
      <c r="F113" s="48"/>
      <c r="G113" s="48"/>
    </row>
    <row r="114" spans="1:7" hidden="1">
      <c r="A114" s="144"/>
      <c r="B114" s="63"/>
      <c r="C114" s="75"/>
      <c r="D114" s="76"/>
      <c r="E114" s="77"/>
      <c r="F114" s="48"/>
      <c r="G114" s="48"/>
    </row>
    <row r="115" spans="1:7" s="82" customFormat="1" hidden="1">
      <c r="A115" s="144"/>
      <c r="B115" s="63"/>
      <c r="C115" s="79"/>
      <c r="D115" s="80"/>
      <c r="E115" s="81"/>
      <c r="F115" s="75"/>
      <c r="G115" s="75"/>
    </row>
    <row r="116" spans="1:7" s="83" customFormat="1" hidden="1">
      <c r="A116" s="144"/>
      <c r="B116" s="63"/>
      <c r="C116" s="75"/>
      <c r="D116" s="76"/>
      <c r="E116" s="77"/>
      <c r="F116" s="79"/>
      <c r="G116" s="79"/>
    </row>
    <row r="117" spans="1:7" hidden="1">
      <c r="A117" s="144"/>
      <c r="B117" s="63"/>
      <c r="C117" s="48"/>
      <c r="D117" s="63"/>
      <c r="E117" s="63"/>
      <c r="F117" s="48"/>
      <c r="G117" s="48"/>
    </row>
    <row r="118" spans="1:7" hidden="1">
      <c r="A118" s="144"/>
      <c r="B118" s="63"/>
      <c r="C118" s="48"/>
      <c r="D118" s="63"/>
      <c r="E118" s="63"/>
      <c r="F118" s="48"/>
      <c r="G118" s="48"/>
    </row>
    <row r="119" spans="1:7" hidden="1">
      <c r="A119" s="144"/>
      <c r="B119" s="63"/>
      <c r="C119" s="48"/>
      <c r="D119" s="63"/>
      <c r="E119" s="63"/>
      <c r="F119" s="48"/>
      <c r="G119" s="48"/>
    </row>
    <row r="120" spans="1:7" s="146" customFormat="1" hidden="1">
      <c r="A120" s="144"/>
      <c r="B120" s="63"/>
      <c r="C120" s="84"/>
      <c r="D120" s="63"/>
      <c r="E120" s="76"/>
      <c r="F120" s="44"/>
      <c r="G120" s="44"/>
    </row>
    <row r="121" spans="1:7" s="146" customFormat="1" hidden="1">
      <c r="A121" s="144"/>
      <c r="B121" s="63"/>
      <c r="C121" s="84"/>
      <c r="D121" s="63"/>
      <c r="E121" s="76"/>
      <c r="F121" s="44"/>
      <c r="G121" s="44"/>
    </row>
    <row r="122" spans="1:7" s="146" customFormat="1" hidden="1">
      <c r="A122" s="144"/>
      <c r="B122" s="63"/>
      <c r="C122" s="84"/>
      <c r="D122" s="63"/>
      <c r="E122" s="76"/>
      <c r="F122" s="44"/>
      <c r="G122" s="44"/>
    </row>
    <row r="123" spans="1:7" s="146" customFormat="1" hidden="1">
      <c r="A123" s="144"/>
      <c r="B123" s="63"/>
      <c r="C123" s="84"/>
      <c r="D123" s="63"/>
      <c r="E123" s="76"/>
      <c r="F123" s="44"/>
      <c r="G123" s="44"/>
    </row>
    <row r="124" spans="1:7" s="146" customFormat="1" hidden="1">
      <c r="A124" s="144"/>
      <c r="B124" s="63"/>
      <c r="C124" s="84"/>
      <c r="D124" s="63"/>
      <c r="E124" s="76"/>
      <c r="F124" s="44"/>
      <c r="G124" s="44"/>
    </row>
    <row r="125" spans="1:7" s="146" customFormat="1" hidden="1">
      <c r="A125" s="144"/>
      <c r="B125" s="63"/>
      <c r="C125" s="84"/>
      <c r="D125" s="63"/>
      <c r="E125" s="76"/>
      <c r="F125" s="44"/>
      <c r="G125" s="44"/>
    </row>
    <row r="126" spans="1:7" s="146" customFormat="1" hidden="1">
      <c r="A126" s="144"/>
      <c r="B126" s="63"/>
      <c r="C126" s="84"/>
      <c r="D126" s="63"/>
      <c r="E126" s="76"/>
      <c r="F126" s="44"/>
      <c r="G126" s="44"/>
    </row>
    <row r="127" spans="1:7" s="146" customFormat="1" hidden="1">
      <c r="A127" s="144"/>
      <c r="B127" s="63"/>
      <c r="C127" s="84"/>
      <c r="D127" s="63"/>
      <c r="E127" s="76"/>
      <c r="F127" s="44"/>
      <c r="G127" s="44"/>
    </row>
    <row r="128" spans="1:7" s="146" customFormat="1" hidden="1">
      <c r="A128" s="144"/>
      <c r="B128" s="63"/>
      <c r="C128" s="84"/>
      <c r="D128" s="63"/>
      <c r="E128" s="76"/>
      <c r="F128" s="44"/>
      <c r="G128" s="44"/>
    </row>
    <row r="129" spans="1:7" s="146" customFormat="1" hidden="1">
      <c r="A129" s="144"/>
      <c r="B129" s="63"/>
      <c r="C129" s="44"/>
      <c r="D129" s="63"/>
      <c r="E129" s="76"/>
      <c r="F129" s="44"/>
      <c r="G129" s="44"/>
    </row>
    <row r="130" spans="1:7" s="146" customFormat="1" hidden="1">
      <c r="A130" s="144"/>
      <c r="B130" s="63"/>
      <c r="C130" s="44"/>
      <c r="D130" s="63"/>
      <c r="E130" s="76"/>
      <c r="F130" s="44"/>
      <c r="G130" s="44"/>
    </row>
    <row r="131" spans="1:7" s="146" customFormat="1" hidden="1">
      <c r="A131" s="144"/>
      <c r="B131" s="63"/>
      <c r="C131" s="44"/>
      <c r="D131" s="63"/>
      <c r="E131" s="76"/>
      <c r="F131" s="44"/>
      <c r="G131" s="44"/>
    </row>
    <row r="132" spans="1:7" s="146" customFormat="1" hidden="1">
      <c r="A132" s="144"/>
      <c r="B132" s="63"/>
      <c r="C132" s="44"/>
      <c r="D132" s="63"/>
      <c r="E132" s="76"/>
      <c r="F132" s="44"/>
      <c r="G132" s="44"/>
    </row>
    <row r="133" spans="1:7" s="146" customFormat="1" hidden="1">
      <c r="A133" s="144"/>
      <c r="B133" s="63"/>
      <c r="C133" s="44"/>
      <c r="D133" s="63"/>
      <c r="E133" s="76"/>
      <c r="F133" s="44"/>
      <c r="G133" s="44"/>
    </row>
    <row r="134" spans="1:7" s="146" customFormat="1" hidden="1">
      <c r="A134" s="144"/>
      <c r="B134" s="63"/>
      <c r="C134" s="44"/>
      <c r="D134" s="63"/>
      <c r="E134" s="76"/>
      <c r="F134" s="44"/>
      <c r="G134" s="44"/>
    </row>
    <row r="135" spans="1:7" s="146" customFormat="1" hidden="1">
      <c r="A135" s="144"/>
      <c r="B135" s="63"/>
      <c r="C135" s="44"/>
      <c r="D135" s="63"/>
      <c r="E135" s="76"/>
      <c r="F135" s="44"/>
      <c r="G135" s="44"/>
    </row>
    <row r="136" spans="1:7" s="146" customFormat="1" hidden="1">
      <c r="A136" s="144"/>
      <c r="B136" s="63"/>
      <c r="C136" s="44"/>
      <c r="D136" s="63"/>
      <c r="E136" s="63"/>
      <c r="F136" s="44"/>
      <c r="G136" s="44"/>
    </row>
    <row r="137" spans="1:7" s="146" customFormat="1" hidden="1">
      <c r="A137" s="144"/>
      <c r="B137" s="63"/>
      <c r="C137" s="44"/>
      <c r="D137" s="76"/>
      <c r="E137" s="76"/>
      <c r="F137" s="44"/>
      <c r="G137" s="44"/>
    </row>
    <row r="138" spans="1:7" s="146" customFormat="1" hidden="1">
      <c r="A138" s="144"/>
      <c r="B138" s="63"/>
      <c r="C138" s="44"/>
      <c r="D138" s="63"/>
      <c r="E138" s="63"/>
      <c r="F138" s="44"/>
      <c r="G138" s="44"/>
    </row>
    <row r="139" spans="1:7" s="146" customFormat="1" hidden="1">
      <c r="A139" s="144"/>
      <c r="B139" s="63"/>
      <c r="C139" s="44"/>
      <c r="D139" s="76"/>
      <c r="E139" s="76"/>
      <c r="F139" s="44"/>
      <c r="G139" s="44"/>
    </row>
    <row r="140" spans="1:7" s="146" customFormat="1" hidden="1">
      <c r="A140" s="144"/>
      <c r="B140" s="63"/>
      <c r="C140" s="84"/>
      <c r="D140" s="76"/>
      <c r="E140" s="76"/>
      <c r="F140" s="44"/>
      <c r="G140" s="44"/>
    </row>
    <row r="141" spans="1:7" s="146" customFormat="1" hidden="1">
      <c r="A141" s="144"/>
      <c r="B141" s="63"/>
      <c r="C141" s="84"/>
      <c r="D141" s="76"/>
      <c r="E141" s="76"/>
      <c r="F141" s="44"/>
      <c r="G141" s="44"/>
    </row>
    <row r="142" spans="1:7" s="146" customFormat="1" hidden="1">
      <c r="A142" s="144"/>
      <c r="B142" s="63"/>
      <c r="C142" s="84"/>
      <c r="D142" s="76"/>
      <c r="E142" s="76"/>
      <c r="F142" s="44"/>
      <c r="G142" s="44"/>
    </row>
    <row r="143" spans="1:7" s="146" customFormat="1" hidden="1">
      <c r="A143" s="144"/>
      <c r="B143" s="63"/>
      <c r="C143" s="44"/>
      <c r="D143" s="76"/>
      <c r="E143" s="76"/>
      <c r="F143" s="44"/>
      <c r="G143" s="44"/>
    </row>
    <row r="144" spans="1:7" s="146" customFormat="1" hidden="1">
      <c r="A144" s="144"/>
      <c r="B144" s="63"/>
      <c r="C144" s="48"/>
      <c r="D144" s="63"/>
      <c r="E144" s="63"/>
      <c r="F144" s="44"/>
      <c r="G144" s="44"/>
    </row>
    <row r="145" spans="1:7">
      <c r="A145" s="144"/>
      <c r="B145" s="63"/>
      <c r="C145" s="60" t="s">
        <v>280</v>
      </c>
      <c r="D145" s="63"/>
      <c r="E145" s="63"/>
      <c r="F145" s="48"/>
      <c r="G145" s="50">
        <f>G71+G70+G69+G68+G67+G66+G65+G64+G63+G62+G61+G60+G59+G58+G57+G56+G55+G54+G53+G52+G51+G50+G49+G48+G47+G46+G45+G44+G43+G42+G41+G40+G39+G38+G37+G36+G35+G34+G33+G32+G31+G30+G29+G28+G27+G26+G25+G24+G23+G22+G21+G20+G19+G18+G17+G16+G15+G14+G13+G12+G11+G10</f>
        <v>0</v>
      </c>
    </row>
    <row r="146" spans="1:7">
      <c r="B146" s="132"/>
      <c r="C146" s="158" t="s">
        <v>146</v>
      </c>
      <c r="D146" s="132"/>
      <c r="E146" s="132"/>
      <c r="F146" s="131"/>
      <c r="G146" s="50">
        <f>0.2*G145</f>
        <v>0</v>
      </c>
    </row>
    <row r="147" spans="1:7">
      <c r="B147" s="132"/>
      <c r="C147" s="60" t="s">
        <v>280</v>
      </c>
      <c r="D147" s="148"/>
      <c r="E147" s="148"/>
      <c r="F147" s="131"/>
      <c r="G147" s="50">
        <f>G146+G145</f>
        <v>0</v>
      </c>
    </row>
    <row r="148" spans="1:7" s="146" customFormat="1">
      <c r="A148" s="89"/>
      <c r="B148" s="143"/>
      <c r="C148" s="91"/>
      <c r="D148" s="91"/>
      <c r="E148" s="91"/>
    </row>
    <row r="149" spans="1:7">
      <c r="C149" s="91" t="s">
        <v>49</v>
      </c>
    </row>
    <row r="150" spans="1:7">
      <c r="C150" s="151" t="s">
        <v>281</v>
      </c>
      <c r="D150" s="151"/>
    </row>
    <row r="152" spans="1:7">
      <c r="B152" s="64"/>
      <c r="C152" s="91"/>
    </row>
    <row r="153" spans="1:7" s="91" customFormat="1">
      <c r="A153" s="89"/>
    </row>
    <row r="154" spans="1:7">
      <c r="C154" s="91"/>
    </row>
    <row r="158" spans="1:7">
      <c r="C158" s="141"/>
    </row>
  </sheetData>
  <mergeCells count="1">
    <mergeCell ref="C3:G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9"/>
  <sheetViews>
    <sheetView topLeftCell="B1" workbookViewId="0">
      <selection activeCell="G147" sqref="G147"/>
    </sheetView>
  </sheetViews>
  <sheetFormatPr defaultColWidth="11.7109375" defaultRowHeight="12.75"/>
  <cols>
    <col min="1" max="1" width="1.5703125" style="89" hidden="1" customWidth="1"/>
    <col min="2" max="2" width="3.7109375" style="91" customWidth="1"/>
    <col min="3" max="3" width="58" style="89" customWidth="1"/>
    <col min="4" max="4" width="4.85546875" style="91" customWidth="1"/>
    <col min="5" max="5" width="4.28515625" style="91" customWidth="1"/>
    <col min="6" max="6" width="9.28515625" style="89" customWidth="1"/>
    <col min="7" max="7" width="10.140625" style="89" customWidth="1"/>
    <col min="8" max="256" width="11.7109375" style="89"/>
    <col min="257" max="257" width="0" style="89" hidden="1" customWidth="1"/>
    <col min="258" max="258" width="3.7109375" style="89" customWidth="1"/>
    <col min="259" max="259" width="59.28515625" style="89" customWidth="1"/>
    <col min="260" max="260" width="4.85546875" style="89" customWidth="1"/>
    <col min="261" max="261" width="4.28515625" style="89" customWidth="1"/>
    <col min="262" max="262" width="7.7109375" style="89" customWidth="1"/>
    <col min="263" max="263" width="8.28515625" style="89" customWidth="1"/>
    <col min="264" max="512" width="11.7109375" style="89"/>
    <col min="513" max="513" width="0" style="89" hidden="1" customWidth="1"/>
    <col min="514" max="514" width="3.7109375" style="89" customWidth="1"/>
    <col min="515" max="515" width="59.28515625" style="89" customWidth="1"/>
    <col min="516" max="516" width="4.85546875" style="89" customWidth="1"/>
    <col min="517" max="517" width="4.28515625" style="89" customWidth="1"/>
    <col min="518" max="518" width="7.7109375" style="89" customWidth="1"/>
    <col min="519" max="519" width="8.28515625" style="89" customWidth="1"/>
    <col min="520" max="768" width="11.7109375" style="89"/>
    <col min="769" max="769" width="0" style="89" hidden="1" customWidth="1"/>
    <col min="770" max="770" width="3.7109375" style="89" customWidth="1"/>
    <col min="771" max="771" width="59.28515625" style="89" customWidth="1"/>
    <col min="772" max="772" width="4.85546875" style="89" customWidth="1"/>
    <col min="773" max="773" width="4.28515625" style="89" customWidth="1"/>
    <col min="774" max="774" width="7.7109375" style="89" customWidth="1"/>
    <col min="775" max="775" width="8.28515625" style="89" customWidth="1"/>
    <col min="776" max="1024" width="11.7109375" style="89"/>
    <col min="1025" max="1025" width="0" style="89" hidden="1" customWidth="1"/>
    <col min="1026" max="1026" width="3.7109375" style="89" customWidth="1"/>
    <col min="1027" max="1027" width="59.28515625" style="89" customWidth="1"/>
    <col min="1028" max="1028" width="4.85546875" style="89" customWidth="1"/>
    <col min="1029" max="1029" width="4.28515625" style="89" customWidth="1"/>
    <col min="1030" max="1030" width="7.7109375" style="89" customWidth="1"/>
    <col min="1031" max="1031" width="8.28515625" style="89" customWidth="1"/>
    <col min="1032" max="1280" width="11.7109375" style="89"/>
    <col min="1281" max="1281" width="0" style="89" hidden="1" customWidth="1"/>
    <col min="1282" max="1282" width="3.7109375" style="89" customWidth="1"/>
    <col min="1283" max="1283" width="59.28515625" style="89" customWidth="1"/>
    <col min="1284" max="1284" width="4.85546875" style="89" customWidth="1"/>
    <col min="1285" max="1285" width="4.28515625" style="89" customWidth="1"/>
    <col min="1286" max="1286" width="7.7109375" style="89" customWidth="1"/>
    <col min="1287" max="1287" width="8.28515625" style="89" customWidth="1"/>
    <col min="1288" max="1536" width="11.7109375" style="89"/>
    <col min="1537" max="1537" width="0" style="89" hidden="1" customWidth="1"/>
    <col min="1538" max="1538" width="3.7109375" style="89" customWidth="1"/>
    <col min="1539" max="1539" width="59.28515625" style="89" customWidth="1"/>
    <col min="1540" max="1540" width="4.85546875" style="89" customWidth="1"/>
    <col min="1541" max="1541" width="4.28515625" style="89" customWidth="1"/>
    <col min="1542" max="1542" width="7.7109375" style="89" customWidth="1"/>
    <col min="1543" max="1543" width="8.28515625" style="89" customWidth="1"/>
    <col min="1544" max="1792" width="11.7109375" style="89"/>
    <col min="1793" max="1793" width="0" style="89" hidden="1" customWidth="1"/>
    <col min="1794" max="1794" width="3.7109375" style="89" customWidth="1"/>
    <col min="1795" max="1795" width="59.28515625" style="89" customWidth="1"/>
    <col min="1796" max="1796" width="4.85546875" style="89" customWidth="1"/>
    <col min="1797" max="1797" width="4.28515625" style="89" customWidth="1"/>
    <col min="1798" max="1798" width="7.7109375" style="89" customWidth="1"/>
    <col min="1799" max="1799" width="8.28515625" style="89" customWidth="1"/>
    <col min="1800" max="2048" width="11.7109375" style="89"/>
    <col min="2049" max="2049" width="0" style="89" hidden="1" customWidth="1"/>
    <col min="2050" max="2050" width="3.7109375" style="89" customWidth="1"/>
    <col min="2051" max="2051" width="59.28515625" style="89" customWidth="1"/>
    <col min="2052" max="2052" width="4.85546875" style="89" customWidth="1"/>
    <col min="2053" max="2053" width="4.28515625" style="89" customWidth="1"/>
    <col min="2054" max="2054" width="7.7109375" style="89" customWidth="1"/>
    <col min="2055" max="2055" width="8.28515625" style="89" customWidth="1"/>
    <col min="2056" max="2304" width="11.7109375" style="89"/>
    <col min="2305" max="2305" width="0" style="89" hidden="1" customWidth="1"/>
    <col min="2306" max="2306" width="3.7109375" style="89" customWidth="1"/>
    <col min="2307" max="2307" width="59.28515625" style="89" customWidth="1"/>
    <col min="2308" max="2308" width="4.85546875" style="89" customWidth="1"/>
    <col min="2309" max="2309" width="4.28515625" style="89" customWidth="1"/>
    <col min="2310" max="2310" width="7.7109375" style="89" customWidth="1"/>
    <col min="2311" max="2311" width="8.28515625" style="89" customWidth="1"/>
    <col min="2312" max="2560" width="11.7109375" style="89"/>
    <col min="2561" max="2561" width="0" style="89" hidden="1" customWidth="1"/>
    <col min="2562" max="2562" width="3.7109375" style="89" customWidth="1"/>
    <col min="2563" max="2563" width="59.28515625" style="89" customWidth="1"/>
    <col min="2564" max="2564" width="4.85546875" style="89" customWidth="1"/>
    <col min="2565" max="2565" width="4.28515625" style="89" customWidth="1"/>
    <col min="2566" max="2566" width="7.7109375" style="89" customWidth="1"/>
    <col min="2567" max="2567" width="8.28515625" style="89" customWidth="1"/>
    <col min="2568" max="2816" width="11.7109375" style="89"/>
    <col min="2817" max="2817" width="0" style="89" hidden="1" customWidth="1"/>
    <col min="2818" max="2818" width="3.7109375" style="89" customWidth="1"/>
    <col min="2819" max="2819" width="59.28515625" style="89" customWidth="1"/>
    <col min="2820" max="2820" width="4.85546875" style="89" customWidth="1"/>
    <col min="2821" max="2821" width="4.28515625" style="89" customWidth="1"/>
    <col min="2822" max="2822" width="7.7109375" style="89" customWidth="1"/>
    <col min="2823" max="2823" width="8.28515625" style="89" customWidth="1"/>
    <col min="2824" max="3072" width="11.7109375" style="89"/>
    <col min="3073" max="3073" width="0" style="89" hidden="1" customWidth="1"/>
    <col min="3074" max="3074" width="3.7109375" style="89" customWidth="1"/>
    <col min="3075" max="3075" width="59.28515625" style="89" customWidth="1"/>
    <col min="3076" max="3076" width="4.85546875" style="89" customWidth="1"/>
    <col min="3077" max="3077" width="4.28515625" style="89" customWidth="1"/>
    <col min="3078" max="3078" width="7.7109375" style="89" customWidth="1"/>
    <col min="3079" max="3079" width="8.28515625" style="89" customWidth="1"/>
    <col min="3080" max="3328" width="11.7109375" style="89"/>
    <col min="3329" max="3329" width="0" style="89" hidden="1" customWidth="1"/>
    <col min="3330" max="3330" width="3.7109375" style="89" customWidth="1"/>
    <col min="3331" max="3331" width="59.28515625" style="89" customWidth="1"/>
    <col min="3332" max="3332" width="4.85546875" style="89" customWidth="1"/>
    <col min="3333" max="3333" width="4.28515625" style="89" customWidth="1"/>
    <col min="3334" max="3334" width="7.7109375" style="89" customWidth="1"/>
    <col min="3335" max="3335" width="8.28515625" style="89" customWidth="1"/>
    <col min="3336" max="3584" width="11.7109375" style="89"/>
    <col min="3585" max="3585" width="0" style="89" hidden="1" customWidth="1"/>
    <col min="3586" max="3586" width="3.7109375" style="89" customWidth="1"/>
    <col min="3587" max="3587" width="59.28515625" style="89" customWidth="1"/>
    <col min="3588" max="3588" width="4.85546875" style="89" customWidth="1"/>
    <col min="3589" max="3589" width="4.28515625" style="89" customWidth="1"/>
    <col min="3590" max="3590" width="7.7109375" style="89" customWidth="1"/>
    <col min="3591" max="3591" width="8.28515625" style="89" customWidth="1"/>
    <col min="3592" max="3840" width="11.7109375" style="89"/>
    <col min="3841" max="3841" width="0" style="89" hidden="1" customWidth="1"/>
    <col min="3842" max="3842" width="3.7109375" style="89" customWidth="1"/>
    <col min="3843" max="3843" width="59.28515625" style="89" customWidth="1"/>
    <col min="3844" max="3844" width="4.85546875" style="89" customWidth="1"/>
    <col min="3845" max="3845" width="4.28515625" style="89" customWidth="1"/>
    <col min="3846" max="3846" width="7.7109375" style="89" customWidth="1"/>
    <col min="3847" max="3847" width="8.28515625" style="89" customWidth="1"/>
    <col min="3848" max="4096" width="11.7109375" style="89"/>
    <col min="4097" max="4097" width="0" style="89" hidden="1" customWidth="1"/>
    <col min="4098" max="4098" width="3.7109375" style="89" customWidth="1"/>
    <col min="4099" max="4099" width="59.28515625" style="89" customWidth="1"/>
    <col min="4100" max="4100" width="4.85546875" style="89" customWidth="1"/>
    <col min="4101" max="4101" width="4.28515625" style="89" customWidth="1"/>
    <col min="4102" max="4102" width="7.7109375" style="89" customWidth="1"/>
    <col min="4103" max="4103" width="8.28515625" style="89" customWidth="1"/>
    <col min="4104" max="4352" width="11.7109375" style="89"/>
    <col min="4353" max="4353" width="0" style="89" hidden="1" customWidth="1"/>
    <col min="4354" max="4354" width="3.7109375" style="89" customWidth="1"/>
    <col min="4355" max="4355" width="59.28515625" style="89" customWidth="1"/>
    <col min="4356" max="4356" width="4.85546875" style="89" customWidth="1"/>
    <col min="4357" max="4357" width="4.28515625" style="89" customWidth="1"/>
    <col min="4358" max="4358" width="7.7109375" style="89" customWidth="1"/>
    <col min="4359" max="4359" width="8.28515625" style="89" customWidth="1"/>
    <col min="4360" max="4608" width="11.7109375" style="89"/>
    <col min="4609" max="4609" width="0" style="89" hidden="1" customWidth="1"/>
    <col min="4610" max="4610" width="3.7109375" style="89" customWidth="1"/>
    <col min="4611" max="4611" width="59.28515625" style="89" customWidth="1"/>
    <col min="4612" max="4612" width="4.85546875" style="89" customWidth="1"/>
    <col min="4613" max="4613" width="4.28515625" style="89" customWidth="1"/>
    <col min="4614" max="4614" width="7.7109375" style="89" customWidth="1"/>
    <col min="4615" max="4615" width="8.28515625" style="89" customWidth="1"/>
    <col min="4616" max="4864" width="11.7109375" style="89"/>
    <col min="4865" max="4865" width="0" style="89" hidden="1" customWidth="1"/>
    <col min="4866" max="4866" width="3.7109375" style="89" customWidth="1"/>
    <col min="4867" max="4867" width="59.28515625" style="89" customWidth="1"/>
    <col min="4868" max="4868" width="4.85546875" style="89" customWidth="1"/>
    <col min="4869" max="4869" width="4.28515625" style="89" customWidth="1"/>
    <col min="4870" max="4870" width="7.7109375" style="89" customWidth="1"/>
    <col min="4871" max="4871" width="8.28515625" style="89" customWidth="1"/>
    <col min="4872" max="5120" width="11.7109375" style="89"/>
    <col min="5121" max="5121" width="0" style="89" hidden="1" customWidth="1"/>
    <col min="5122" max="5122" width="3.7109375" style="89" customWidth="1"/>
    <col min="5123" max="5123" width="59.28515625" style="89" customWidth="1"/>
    <col min="5124" max="5124" width="4.85546875" style="89" customWidth="1"/>
    <col min="5125" max="5125" width="4.28515625" style="89" customWidth="1"/>
    <col min="5126" max="5126" width="7.7109375" style="89" customWidth="1"/>
    <col min="5127" max="5127" width="8.28515625" style="89" customWidth="1"/>
    <col min="5128" max="5376" width="11.7109375" style="89"/>
    <col min="5377" max="5377" width="0" style="89" hidden="1" customWidth="1"/>
    <col min="5378" max="5378" width="3.7109375" style="89" customWidth="1"/>
    <col min="5379" max="5379" width="59.28515625" style="89" customWidth="1"/>
    <col min="5380" max="5380" width="4.85546875" style="89" customWidth="1"/>
    <col min="5381" max="5381" width="4.28515625" style="89" customWidth="1"/>
    <col min="5382" max="5382" width="7.7109375" style="89" customWidth="1"/>
    <col min="5383" max="5383" width="8.28515625" style="89" customWidth="1"/>
    <col min="5384" max="5632" width="11.7109375" style="89"/>
    <col min="5633" max="5633" width="0" style="89" hidden="1" customWidth="1"/>
    <col min="5634" max="5634" width="3.7109375" style="89" customWidth="1"/>
    <col min="5635" max="5635" width="59.28515625" style="89" customWidth="1"/>
    <col min="5636" max="5636" width="4.85546875" style="89" customWidth="1"/>
    <col min="5637" max="5637" width="4.28515625" style="89" customWidth="1"/>
    <col min="5638" max="5638" width="7.7109375" style="89" customWidth="1"/>
    <col min="5639" max="5639" width="8.28515625" style="89" customWidth="1"/>
    <col min="5640" max="5888" width="11.7109375" style="89"/>
    <col min="5889" max="5889" width="0" style="89" hidden="1" customWidth="1"/>
    <col min="5890" max="5890" width="3.7109375" style="89" customWidth="1"/>
    <col min="5891" max="5891" width="59.28515625" style="89" customWidth="1"/>
    <col min="5892" max="5892" width="4.85546875" style="89" customWidth="1"/>
    <col min="5893" max="5893" width="4.28515625" style="89" customWidth="1"/>
    <col min="5894" max="5894" width="7.7109375" style="89" customWidth="1"/>
    <col min="5895" max="5895" width="8.28515625" style="89" customWidth="1"/>
    <col min="5896" max="6144" width="11.7109375" style="89"/>
    <col min="6145" max="6145" width="0" style="89" hidden="1" customWidth="1"/>
    <col min="6146" max="6146" width="3.7109375" style="89" customWidth="1"/>
    <col min="6147" max="6147" width="59.28515625" style="89" customWidth="1"/>
    <col min="6148" max="6148" width="4.85546875" style="89" customWidth="1"/>
    <col min="6149" max="6149" width="4.28515625" style="89" customWidth="1"/>
    <col min="6150" max="6150" width="7.7109375" style="89" customWidth="1"/>
    <col min="6151" max="6151" width="8.28515625" style="89" customWidth="1"/>
    <col min="6152" max="6400" width="11.7109375" style="89"/>
    <col min="6401" max="6401" width="0" style="89" hidden="1" customWidth="1"/>
    <col min="6402" max="6402" width="3.7109375" style="89" customWidth="1"/>
    <col min="6403" max="6403" width="59.28515625" style="89" customWidth="1"/>
    <col min="6404" max="6404" width="4.85546875" style="89" customWidth="1"/>
    <col min="6405" max="6405" width="4.28515625" style="89" customWidth="1"/>
    <col min="6406" max="6406" width="7.7109375" style="89" customWidth="1"/>
    <col min="6407" max="6407" width="8.28515625" style="89" customWidth="1"/>
    <col min="6408" max="6656" width="11.7109375" style="89"/>
    <col min="6657" max="6657" width="0" style="89" hidden="1" customWidth="1"/>
    <col min="6658" max="6658" width="3.7109375" style="89" customWidth="1"/>
    <col min="6659" max="6659" width="59.28515625" style="89" customWidth="1"/>
    <col min="6660" max="6660" width="4.85546875" style="89" customWidth="1"/>
    <col min="6661" max="6661" width="4.28515625" style="89" customWidth="1"/>
    <col min="6662" max="6662" width="7.7109375" style="89" customWidth="1"/>
    <col min="6663" max="6663" width="8.28515625" style="89" customWidth="1"/>
    <col min="6664" max="6912" width="11.7109375" style="89"/>
    <col min="6913" max="6913" width="0" style="89" hidden="1" customWidth="1"/>
    <col min="6914" max="6914" width="3.7109375" style="89" customWidth="1"/>
    <col min="6915" max="6915" width="59.28515625" style="89" customWidth="1"/>
    <col min="6916" max="6916" width="4.85546875" style="89" customWidth="1"/>
    <col min="6917" max="6917" width="4.28515625" style="89" customWidth="1"/>
    <col min="6918" max="6918" width="7.7109375" style="89" customWidth="1"/>
    <col min="6919" max="6919" width="8.28515625" style="89" customWidth="1"/>
    <col min="6920" max="7168" width="11.7109375" style="89"/>
    <col min="7169" max="7169" width="0" style="89" hidden="1" customWidth="1"/>
    <col min="7170" max="7170" width="3.7109375" style="89" customWidth="1"/>
    <col min="7171" max="7171" width="59.28515625" style="89" customWidth="1"/>
    <col min="7172" max="7172" width="4.85546875" style="89" customWidth="1"/>
    <col min="7173" max="7173" width="4.28515625" style="89" customWidth="1"/>
    <col min="7174" max="7174" width="7.7109375" style="89" customWidth="1"/>
    <col min="7175" max="7175" width="8.28515625" style="89" customWidth="1"/>
    <col min="7176" max="7424" width="11.7109375" style="89"/>
    <col min="7425" max="7425" width="0" style="89" hidden="1" customWidth="1"/>
    <col min="7426" max="7426" width="3.7109375" style="89" customWidth="1"/>
    <col min="7427" max="7427" width="59.28515625" style="89" customWidth="1"/>
    <col min="7428" max="7428" width="4.85546875" style="89" customWidth="1"/>
    <col min="7429" max="7429" width="4.28515625" style="89" customWidth="1"/>
    <col min="7430" max="7430" width="7.7109375" style="89" customWidth="1"/>
    <col min="7431" max="7431" width="8.28515625" style="89" customWidth="1"/>
    <col min="7432" max="7680" width="11.7109375" style="89"/>
    <col min="7681" max="7681" width="0" style="89" hidden="1" customWidth="1"/>
    <col min="7682" max="7682" width="3.7109375" style="89" customWidth="1"/>
    <col min="7683" max="7683" width="59.28515625" style="89" customWidth="1"/>
    <col min="7684" max="7684" width="4.85546875" style="89" customWidth="1"/>
    <col min="7685" max="7685" width="4.28515625" style="89" customWidth="1"/>
    <col min="7686" max="7686" width="7.7109375" style="89" customWidth="1"/>
    <col min="7687" max="7687" width="8.28515625" style="89" customWidth="1"/>
    <col min="7688" max="7936" width="11.7109375" style="89"/>
    <col min="7937" max="7937" width="0" style="89" hidden="1" customWidth="1"/>
    <col min="7938" max="7938" width="3.7109375" style="89" customWidth="1"/>
    <col min="7939" max="7939" width="59.28515625" style="89" customWidth="1"/>
    <col min="7940" max="7940" width="4.85546875" style="89" customWidth="1"/>
    <col min="7941" max="7941" width="4.28515625" style="89" customWidth="1"/>
    <col min="7942" max="7942" width="7.7109375" style="89" customWidth="1"/>
    <col min="7943" max="7943" width="8.28515625" style="89" customWidth="1"/>
    <col min="7944" max="8192" width="11.7109375" style="89"/>
    <col min="8193" max="8193" width="0" style="89" hidden="1" customWidth="1"/>
    <col min="8194" max="8194" width="3.7109375" style="89" customWidth="1"/>
    <col min="8195" max="8195" width="59.28515625" style="89" customWidth="1"/>
    <col min="8196" max="8196" width="4.85546875" style="89" customWidth="1"/>
    <col min="8197" max="8197" width="4.28515625" style="89" customWidth="1"/>
    <col min="8198" max="8198" width="7.7109375" style="89" customWidth="1"/>
    <col min="8199" max="8199" width="8.28515625" style="89" customWidth="1"/>
    <col min="8200" max="8448" width="11.7109375" style="89"/>
    <col min="8449" max="8449" width="0" style="89" hidden="1" customWidth="1"/>
    <col min="8450" max="8450" width="3.7109375" style="89" customWidth="1"/>
    <col min="8451" max="8451" width="59.28515625" style="89" customWidth="1"/>
    <col min="8452" max="8452" width="4.85546875" style="89" customWidth="1"/>
    <col min="8453" max="8453" width="4.28515625" style="89" customWidth="1"/>
    <col min="8454" max="8454" width="7.7109375" style="89" customWidth="1"/>
    <col min="8455" max="8455" width="8.28515625" style="89" customWidth="1"/>
    <col min="8456" max="8704" width="11.7109375" style="89"/>
    <col min="8705" max="8705" width="0" style="89" hidden="1" customWidth="1"/>
    <col min="8706" max="8706" width="3.7109375" style="89" customWidth="1"/>
    <col min="8707" max="8707" width="59.28515625" style="89" customWidth="1"/>
    <col min="8708" max="8708" width="4.85546875" style="89" customWidth="1"/>
    <col min="8709" max="8709" width="4.28515625" style="89" customWidth="1"/>
    <col min="8710" max="8710" width="7.7109375" style="89" customWidth="1"/>
    <col min="8711" max="8711" width="8.28515625" style="89" customWidth="1"/>
    <col min="8712" max="8960" width="11.7109375" style="89"/>
    <col min="8961" max="8961" width="0" style="89" hidden="1" customWidth="1"/>
    <col min="8962" max="8962" width="3.7109375" style="89" customWidth="1"/>
    <col min="8963" max="8963" width="59.28515625" style="89" customWidth="1"/>
    <col min="8964" max="8964" width="4.85546875" style="89" customWidth="1"/>
    <col min="8965" max="8965" width="4.28515625" style="89" customWidth="1"/>
    <col min="8966" max="8966" width="7.7109375" style="89" customWidth="1"/>
    <col min="8967" max="8967" width="8.28515625" style="89" customWidth="1"/>
    <col min="8968" max="9216" width="11.7109375" style="89"/>
    <col min="9217" max="9217" width="0" style="89" hidden="1" customWidth="1"/>
    <col min="9218" max="9218" width="3.7109375" style="89" customWidth="1"/>
    <col min="9219" max="9219" width="59.28515625" style="89" customWidth="1"/>
    <col min="9220" max="9220" width="4.85546875" style="89" customWidth="1"/>
    <col min="9221" max="9221" width="4.28515625" style="89" customWidth="1"/>
    <col min="9222" max="9222" width="7.7109375" style="89" customWidth="1"/>
    <col min="9223" max="9223" width="8.28515625" style="89" customWidth="1"/>
    <col min="9224" max="9472" width="11.7109375" style="89"/>
    <col min="9473" max="9473" width="0" style="89" hidden="1" customWidth="1"/>
    <col min="9474" max="9474" width="3.7109375" style="89" customWidth="1"/>
    <col min="9475" max="9475" width="59.28515625" style="89" customWidth="1"/>
    <col min="9476" max="9476" width="4.85546875" style="89" customWidth="1"/>
    <col min="9477" max="9477" width="4.28515625" style="89" customWidth="1"/>
    <col min="9478" max="9478" width="7.7109375" style="89" customWidth="1"/>
    <col min="9479" max="9479" width="8.28515625" style="89" customWidth="1"/>
    <col min="9480" max="9728" width="11.7109375" style="89"/>
    <col min="9729" max="9729" width="0" style="89" hidden="1" customWidth="1"/>
    <col min="9730" max="9730" width="3.7109375" style="89" customWidth="1"/>
    <col min="9731" max="9731" width="59.28515625" style="89" customWidth="1"/>
    <col min="9732" max="9732" width="4.85546875" style="89" customWidth="1"/>
    <col min="9733" max="9733" width="4.28515625" style="89" customWidth="1"/>
    <col min="9734" max="9734" width="7.7109375" style="89" customWidth="1"/>
    <col min="9735" max="9735" width="8.28515625" style="89" customWidth="1"/>
    <col min="9736" max="9984" width="11.7109375" style="89"/>
    <col min="9985" max="9985" width="0" style="89" hidden="1" customWidth="1"/>
    <col min="9986" max="9986" width="3.7109375" style="89" customWidth="1"/>
    <col min="9987" max="9987" width="59.28515625" style="89" customWidth="1"/>
    <col min="9988" max="9988" width="4.85546875" style="89" customWidth="1"/>
    <col min="9989" max="9989" width="4.28515625" style="89" customWidth="1"/>
    <col min="9990" max="9990" width="7.7109375" style="89" customWidth="1"/>
    <col min="9991" max="9991" width="8.28515625" style="89" customWidth="1"/>
    <col min="9992" max="10240" width="11.7109375" style="89"/>
    <col min="10241" max="10241" width="0" style="89" hidden="1" customWidth="1"/>
    <col min="10242" max="10242" width="3.7109375" style="89" customWidth="1"/>
    <col min="10243" max="10243" width="59.28515625" style="89" customWidth="1"/>
    <col min="10244" max="10244" width="4.85546875" style="89" customWidth="1"/>
    <col min="10245" max="10245" width="4.28515625" style="89" customWidth="1"/>
    <col min="10246" max="10246" width="7.7109375" style="89" customWidth="1"/>
    <col min="10247" max="10247" width="8.28515625" style="89" customWidth="1"/>
    <col min="10248" max="10496" width="11.7109375" style="89"/>
    <col min="10497" max="10497" width="0" style="89" hidden="1" customWidth="1"/>
    <col min="10498" max="10498" width="3.7109375" style="89" customWidth="1"/>
    <col min="10499" max="10499" width="59.28515625" style="89" customWidth="1"/>
    <col min="10500" max="10500" width="4.85546875" style="89" customWidth="1"/>
    <col min="10501" max="10501" width="4.28515625" style="89" customWidth="1"/>
    <col min="10502" max="10502" width="7.7109375" style="89" customWidth="1"/>
    <col min="10503" max="10503" width="8.28515625" style="89" customWidth="1"/>
    <col min="10504" max="10752" width="11.7109375" style="89"/>
    <col min="10753" max="10753" width="0" style="89" hidden="1" customWidth="1"/>
    <col min="10754" max="10754" width="3.7109375" style="89" customWidth="1"/>
    <col min="10755" max="10755" width="59.28515625" style="89" customWidth="1"/>
    <col min="10756" max="10756" width="4.85546875" style="89" customWidth="1"/>
    <col min="10757" max="10757" width="4.28515625" style="89" customWidth="1"/>
    <col min="10758" max="10758" width="7.7109375" style="89" customWidth="1"/>
    <col min="10759" max="10759" width="8.28515625" style="89" customWidth="1"/>
    <col min="10760" max="11008" width="11.7109375" style="89"/>
    <col min="11009" max="11009" width="0" style="89" hidden="1" customWidth="1"/>
    <col min="11010" max="11010" width="3.7109375" style="89" customWidth="1"/>
    <col min="11011" max="11011" width="59.28515625" style="89" customWidth="1"/>
    <col min="11012" max="11012" width="4.85546875" style="89" customWidth="1"/>
    <col min="11013" max="11013" width="4.28515625" style="89" customWidth="1"/>
    <col min="11014" max="11014" width="7.7109375" style="89" customWidth="1"/>
    <col min="11015" max="11015" width="8.28515625" style="89" customWidth="1"/>
    <col min="11016" max="11264" width="11.7109375" style="89"/>
    <col min="11265" max="11265" width="0" style="89" hidden="1" customWidth="1"/>
    <col min="11266" max="11266" width="3.7109375" style="89" customWidth="1"/>
    <col min="11267" max="11267" width="59.28515625" style="89" customWidth="1"/>
    <col min="11268" max="11268" width="4.85546875" style="89" customWidth="1"/>
    <col min="11269" max="11269" width="4.28515625" style="89" customWidth="1"/>
    <col min="11270" max="11270" width="7.7109375" style="89" customWidth="1"/>
    <col min="11271" max="11271" width="8.28515625" style="89" customWidth="1"/>
    <col min="11272" max="11520" width="11.7109375" style="89"/>
    <col min="11521" max="11521" width="0" style="89" hidden="1" customWidth="1"/>
    <col min="11522" max="11522" width="3.7109375" style="89" customWidth="1"/>
    <col min="11523" max="11523" width="59.28515625" style="89" customWidth="1"/>
    <col min="11524" max="11524" width="4.85546875" style="89" customWidth="1"/>
    <col min="11525" max="11525" width="4.28515625" style="89" customWidth="1"/>
    <col min="11526" max="11526" width="7.7109375" style="89" customWidth="1"/>
    <col min="11527" max="11527" width="8.28515625" style="89" customWidth="1"/>
    <col min="11528" max="11776" width="11.7109375" style="89"/>
    <col min="11777" max="11777" width="0" style="89" hidden="1" customWidth="1"/>
    <col min="11778" max="11778" width="3.7109375" style="89" customWidth="1"/>
    <col min="11779" max="11779" width="59.28515625" style="89" customWidth="1"/>
    <col min="11780" max="11780" width="4.85546875" style="89" customWidth="1"/>
    <col min="11781" max="11781" width="4.28515625" style="89" customWidth="1"/>
    <col min="11782" max="11782" width="7.7109375" style="89" customWidth="1"/>
    <col min="11783" max="11783" width="8.28515625" style="89" customWidth="1"/>
    <col min="11784" max="12032" width="11.7109375" style="89"/>
    <col min="12033" max="12033" width="0" style="89" hidden="1" customWidth="1"/>
    <col min="12034" max="12034" width="3.7109375" style="89" customWidth="1"/>
    <col min="12035" max="12035" width="59.28515625" style="89" customWidth="1"/>
    <col min="12036" max="12036" width="4.85546875" style="89" customWidth="1"/>
    <col min="12037" max="12037" width="4.28515625" style="89" customWidth="1"/>
    <col min="12038" max="12038" width="7.7109375" style="89" customWidth="1"/>
    <col min="12039" max="12039" width="8.28515625" style="89" customWidth="1"/>
    <col min="12040" max="12288" width="11.7109375" style="89"/>
    <col min="12289" max="12289" width="0" style="89" hidden="1" customWidth="1"/>
    <col min="12290" max="12290" width="3.7109375" style="89" customWidth="1"/>
    <col min="12291" max="12291" width="59.28515625" style="89" customWidth="1"/>
    <col min="12292" max="12292" width="4.85546875" style="89" customWidth="1"/>
    <col min="12293" max="12293" width="4.28515625" style="89" customWidth="1"/>
    <col min="12294" max="12294" width="7.7109375" style="89" customWidth="1"/>
    <col min="12295" max="12295" width="8.28515625" style="89" customWidth="1"/>
    <col min="12296" max="12544" width="11.7109375" style="89"/>
    <col min="12545" max="12545" width="0" style="89" hidden="1" customWidth="1"/>
    <col min="12546" max="12546" width="3.7109375" style="89" customWidth="1"/>
    <col min="12547" max="12547" width="59.28515625" style="89" customWidth="1"/>
    <col min="12548" max="12548" width="4.85546875" style="89" customWidth="1"/>
    <col min="12549" max="12549" width="4.28515625" style="89" customWidth="1"/>
    <col min="12550" max="12550" width="7.7109375" style="89" customWidth="1"/>
    <col min="12551" max="12551" width="8.28515625" style="89" customWidth="1"/>
    <col min="12552" max="12800" width="11.7109375" style="89"/>
    <col min="12801" max="12801" width="0" style="89" hidden="1" customWidth="1"/>
    <col min="12802" max="12802" width="3.7109375" style="89" customWidth="1"/>
    <col min="12803" max="12803" width="59.28515625" style="89" customWidth="1"/>
    <col min="12804" max="12804" width="4.85546875" style="89" customWidth="1"/>
    <col min="12805" max="12805" width="4.28515625" style="89" customWidth="1"/>
    <col min="12806" max="12806" width="7.7109375" style="89" customWidth="1"/>
    <col min="12807" max="12807" width="8.28515625" style="89" customWidth="1"/>
    <col min="12808" max="13056" width="11.7109375" style="89"/>
    <col min="13057" max="13057" width="0" style="89" hidden="1" customWidth="1"/>
    <col min="13058" max="13058" width="3.7109375" style="89" customWidth="1"/>
    <col min="13059" max="13059" width="59.28515625" style="89" customWidth="1"/>
    <col min="13060" max="13060" width="4.85546875" style="89" customWidth="1"/>
    <col min="13061" max="13061" width="4.28515625" style="89" customWidth="1"/>
    <col min="13062" max="13062" width="7.7109375" style="89" customWidth="1"/>
    <col min="13063" max="13063" width="8.28515625" style="89" customWidth="1"/>
    <col min="13064" max="13312" width="11.7109375" style="89"/>
    <col min="13313" max="13313" width="0" style="89" hidden="1" customWidth="1"/>
    <col min="13314" max="13314" width="3.7109375" style="89" customWidth="1"/>
    <col min="13315" max="13315" width="59.28515625" style="89" customWidth="1"/>
    <col min="13316" max="13316" width="4.85546875" style="89" customWidth="1"/>
    <col min="13317" max="13317" width="4.28515625" style="89" customWidth="1"/>
    <col min="13318" max="13318" width="7.7109375" style="89" customWidth="1"/>
    <col min="13319" max="13319" width="8.28515625" style="89" customWidth="1"/>
    <col min="13320" max="13568" width="11.7109375" style="89"/>
    <col min="13569" max="13569" width="0" style="89" hidden="1" customWidth="1"/>
    <col min="13570" max="13570" width="3.7109375" style="89" customWidth="1"/>
    <col min="13571" max="13571" width="59.28515625" style="89" customWidth="1"/>
    <col min="13572" max="13572" width="4.85546875" style="89" customWidth="1"/>
    <col min="13573" max="13573" width="4.28515625" style="89" customWidth="1"/>
    <col min="13574" max="13574" width="7.7109375" style="89" customWidth="1"/>
    <col min="13575" max="13575" width="8.28515625" style="89" customWidth="1"/>
    <col min="13576" max="13824" width="11.7109375" style="89"/>
    <col min="13825" max="13825" width="0" style="89" hidden="1" customWidth="1"/>
    <col min="13826" max="13826" width="3.7109375" style="89" customWidth="1"/>
    <col min="13827" max="13827" width="59.28515625" style="89" customWidth="1"/>
    <col min="13828" max="13828" width="4.85546875" style="89" customWidth="1"/>
    <col min="13829" max="13829" width="4.28515625" style="89" customWidth="1"/>
    <col min="13830" max="13830" width="7.7109375" style="89" customWidth="1"/>
    <col min="13831" max="13831" width="8.28515625" style="89" customWidth="1"/>
    <col min="13832" max="14080" width="11.7109375" style="89"/>
    <col min="14081" max="14081" width="0" style="89" hidden="1" customWidth="1"/>
    <col min="14082" max="14082" width="3.7109375" style="89" customWidth="1"/>
    <col min="14083" max="14083" width="59.28515625" style="89" customWidth="1"/>
    <col min="14084" max="14084" width="4.85546875" style="89" customWidth="1"/>
    <col min="14085" max="14085" width="4.28515625" style="89" customWidth="1"/>
    <col min="14086" max="14086" width="7.7109375" style="89" customWidth="1"/>
    <col min="14087" max="14087" width="8.28515625" style="89" customWidth="1"/>
    <col min="14088" max="14336" width="11.7109375" style="89"/>
    <col min="14337" max="14337" width="0" style="89" hidden="1" customWidth="1"/>
    <col min="14338" max="14338" width="3.7109375" style="89" customWidth="1"/>
    <col min="14339" max="14339" width="59.28515625" style="89" customWidth="1"/>
    <col min="14340" max="14340" width="4.85546875" style="89" customWidth="1"/>
    <col min="14341" max="14341" width="4.28515625" style="89" customWidth="1"/>
    <col min="14342" max="14342" width="7.7109375" style="89" customWidth="1"/>
    <col min="14343" max="14343" width="8.28515625" style="89" customWidth="1"/>
    <col min="14344" max="14592" width="11.7109375" style="89"/>
    <col min="14593" max="14593" width="0" style="89" hidden="1" customWidth="1"/>
    <col min="14594" max="14594" width="3.7109375" style="89" customWidth="1"/>
    <col min="14595" max="14595" width="59.28515625" style="89" customWidth="1"/>
    <col min="14596" max="14596" width="4.85546875" style="89" customWidth="1"/>
    <col min="14597" max="14597" width="4.28515625" style="89" customWidth="1"/>
    <col min="14598" max="14598" width="7.7109375" style="89" customWidth="1"/>
    <col min="14599" max="14599" width="8.28515625" style="89" customWidth="1"/>
    <col min="14600" max="14848" width="11.7109375" style="89"/>
    <col min="14849" max="14849" width="0" style="89" hidden="1" customWidth="1"/>
    <col min="14850" max="14850" width="3.7109375" style="89" customWidth="1"/>
    <col min="14851" max="14851" width="59.28515625" style="89" customWidth="1"/>
    <col min="14852" max="14852" width="4.85546875" style="89" customWidth="1"/>
    <col min="14853" max="14853" width="4.28515625" style="89" customWidth="1"/>
    <col min="14854" max="14854" width="7.7109375" style="89" customWidth="1"/>
    <col min="14855" max="14855" width="8.28515625" style="89" customWidth="1"/>
    <col min="14856" max="15104" width="11.7109375" style="89"/>
    <col min="15105" max="15105" width="0" style="89" hidden="1" customWidth="1"/>
    <col min="15106" max="15106" width="3.7109375" style="89" customWidth="1"/>
    <col min="15107" max="15107" width="59.28515625" style="89" customWidth="1"/>
    <col min="15108" max="15108" width="4.85546875" style="89" customWidth="1"/>
    <col min="15109" max="15109" width="4.28515625" style="89" customWidth="1"/>
    <col min="15110" max="15110" width="7.7109375" style="89" customWidth="1"/>
    <col min="15111" max="15111" width="8.28515625" style="89" customWidth="1"/>
    <col min="15112" max="15360" width="11.7109375" style="89"/>
    <col min="15361" max="15361" width="0" style="89" hidden="1" customWidth="1"/>
    <col min="15362" max="15362" width="3.7109375" style="89" customWidth="1"/>
    <col min="15363" max="15363" width="59.28515625" style="89" customWidth="1"/>
    <col min="15364" max="15364" width="4.85546875" style="89" customWidth="1"/>
    <col min="15365" max="15365" width="4.28515625" style="89" customWidth="1"/>
    <col min="15366" max="15366" width="7.7109375" style="89" customWidth="1"/>
    <col min="15367" max="15367" width="8.28515625" style="89" customWidth="1"/>
    <col min="15368" max="15616" width="11.7109375" style="89"/>
    <col min="15617" max="15617" width="0" style="89" hidden="1" customWidth="1"/>
    <col min="15618" max="15618" width="3.7109375" style="89" customWidth="1"/>
    <col min="15619" max="15619" width="59.28515625" style="89" customWidth="1"/>
    <col min="15620" max="15620" width="4.85546875" style="89" customWidth="1"/>
    <col min="15621" max="15621" width="4.28515625" style="89" customWidth="1"/>
    <col min="15622" max="15622" width="7.7109375" style="89" customWidth="1"/>
    <col min="15623" max="15623" width="8.28515625" style="89" customWidth="1"/>
    <col min="15624" max="15872" width="11.7109375" style="89"/>
    <col min="15873" max="15873" width="0" style="89" hidden="1" customWidth="1"/>
    <col min="15874" max="15874" width="3.7109375" style="89" customWidth="1"/>
    <col min="15875" max="15875" width="59.28515625" style="89" customWidth="1"/>
    <col min="15876" max="15876" width="4.85546875" style="89" customWidth="1"/>
    <col min="15877" max="15877" width="4.28515625" style="89" customWidth="1"/>
    <col min="15878" max="15878" width="7.7109375" style="89" customWidth="1"/>
    <col min="15879" max="15879" width="8.28515625" style="89" customWidth="1"/>
    <col min="15880" max="16128" width="11.7109375" style="89"/>
    <col min="16129" max="16129" width="0" style="89" hidden="1" customWidth="1"/>
    <col min="16130" max="16130" width="3.7109375" style="89" customWidth="1"/>
    <col min="16131" max="16131" width="59.28515625" style="89" customWidth="1"/>
    <col min="16132" max="16132" width="4.85546875" style="89" customWidth="1"/>
    <col min="16133" max="16133" width="4.28515625" style="89" customWidth="1"/>
    <col min="16134" max="16134" width="7.7109375" style="89" customWidth="1"/>
    <col min="16135" max="16135" width="8.28515625" style="89" customWidth="1"/>
    <col min="16136" max="16384" width="11.7109375" style="89"/>
  </cols>
  <sheetData>
    <row r="3" spans="1:7" ht="7.5" hidden="1" customHeight="1"/>
    <row r="4" spans="1:7" ht="48" customHeight="1">
      <c r="B4" s="69"/>
      <c r="C4" s="210" t="s">
        <v>282</v>
      </c>
      <c r="D4" s="210"/>
      <c r="E4" s="210"/>
      <c r="F4" s="210"/>
      <c r="G4" s="210"/>
    </row>
    <row r="5" spans="1:7">
      <c r="B5" s="69"/>
      <c r="C5" s="70" t="s">
        <v>430</v>
      </c>
      <c r="D5" s="141"/>
      <c r="E5" s="141"/>
    </row>
    <row r="6" spans="1:7" ht="14.85" customHeight="1">
      <c r="B6" s="69"/>
      <c r="C6" s="57"/>
      <c r="D6" s="141"/>
      <c r="E6" s="141"/>
    </row>
    <row r="7" spans="1:7" s="91" customFormat="1">
      <c r="A7" s="89"/>
      <c r="C7" s="142" t="s">
        <v>214</v>
      </c>
      <c r="D7" s="143"/>
      <c r="E7" s="143"/>
    </row>
    <row r="8" spans="1:7" s="91" customFormat="1">
      <c r="A8" s="89"/>
      <c r="C8" s="89"/>
    </row>
    <row r="9" spans="1:7" s="159" customFormat="1" ht="25.5">
      <c r="A9" s="156"/>
      <c r="B9" s="156" t="s">
        <v>54</v>
      </c>
      <c r="C9" s="156" t="s">
        <v>215</v>
      </c>
      <c r="D9" s="156" t="s">
        <v>216</v>
      </c>
      <c r="E9" s="156" t="s">
        <v>217</v>
      </c>
      <c r="F9" s="156" t="s">
        <v>58</v>
      </c>
      <c r="G9" s="156" t="s">
        <v>59</v>
      </c>
    </row>
    <row r="10" spans="1:7" s="159" customFormat="1">
      <c r="A10" s="160"/>
      <c r="B10" s="156">
        <v>1</v>
      </c>
      <c r="C10" s="156">
        <v>2</v>
      </c>
      <c r="D10" s="156">
        <v>3</v>
      </c>
      <c r="E10" s="156">
        <v>4</v>
      </c>
      <c r="F10" s="156">
        <v>5</v>
      </c>
      <c r="G10" s="156">
        <v>6</v>
      </c>
    </row>
    <row r="11" spans="1:7">
      <c r="A11" s="144"/>
      <c r="B11" s="63">
        <v>1</v>
      </c>
      <c r="C11" s="131" t="s">
        <v>283</v>
      </c>
      <c r="D11" s="132" t="s">
        <v>10</v>
      </c>
      <c r="E11" s="63">
        <v>20</v>
      </c>
      <c r="F11" s="49">
        <v>0</v>
      </c>
      <c r="G11" s="49">
        <f>E11*F11</f>
        <v>0</v>
      </c>
    </row>
    <row r="12" spans="1:7">
      <c r="A12" s="144"/>
      <c r="B12" s="63">
        <v>2</v>
      </c>
      <c r="C12" s="131" t="s">
        <v>284</v>
      </c>
      <c r="D12" s="132" t="s">
        <v>19</v>
      </c>
      <c r="E12" s="63">
        <v>9</v>
      </c>
      <c r="F12" s="49">
        <v>0</v>
      </c>
      <c r="G12" s="49">
        <f t="shared" ref="G12:G47" si="0">E12*F12</f>
        <v>0</v>
      </c>
    </row>
    <row r="13" spans="1:7">
      <c r="A13" s="144"/>
      <c r="B13" s="63">
        <v>3</v>
      </c>
      <c r="C13" s="131" t="s">
        <v>285</v>
      </c>
      <c r="D13" s="132" t="s">
        <v>10</v>
      </c>
      <c r="E13" s="63">
        <v>6</v>
      </c>
      <c r="F13" s="49">
        <v>0</v>
      </c>
      <c r="G13" s="49">
        <f t="shared" si="0"/>
        <v>0</v>
      </c>
    </row>
    <row r="14" spans="1:7" ht="31.5" customHeight="1">
      <c r="A14" s="144"/>
      <c r="B14" s="63">
        <v>4</v>
      </c>
      <c r="C14" s="134" t="s">
        <v>286</v>
      </c>
      <c r="D14" s="132" t="s">
        <v>10</v>
      </c>
      <c r="E14" s="63">
        <v>20</v>
      </c>
      <c r="F14" s="49">
        <v>0</v>
      </c>
      <c r="G14" s="49">
        <f t="shared" si="0"/>
        <v>0</v>
      </c>
    </row>
    <row r="15" spans="1:7" ht="15.75" customHeight="1">
      <c r="A15" s="144"/>
      <c r="B15" s="63">
        <v>5</v>
      </c>
      <c r="C15" s="134" t="s">
        <v>287</v>
      </c>
      <c r="D15" s="132" t="s">
        <v>19</v>
      </c>
      <c r="E15" s="63">
        <v>1</v>
      </c>
      <c r="F15" s="49">
        <v>0</v>
      </c>
      <c r="G15" s="49">
        <f t="shared" si="0"/>
        <v>0</v>
      </c>
    </row>
    <row r="16" spans="1:7">
      <c r="A16" s="144"/>
      <c r="B16" s="63">
        <v>6</v>
      </c>
      <c r="C16" s="134" t="s">
        <v>288</v>
      </c>
      <c r="D16" s="132" t="s">
        <v>10</v>
      </c>
      <c r="E16" s="63">
        <v>80</v>
      </c>
      <c r="F16" s="49">
        <v>0</v>
      </c>
      <c r="G16" s="49">
        <f t="shared" si="0"/>
        <v>0</v>
      </c>
    </row>
    <row r="17" spans="1:9">
      <c r="A17" s="144"/>
      <c r="B17" s="63">
        <v>7</v>
      </c>
      <c r="C17" s="131" t="s">
        <v>289</v>
      </c>
      <c r="D17" s="132" t="s">
        <v>19</v>
      </c>
      <c r="E17" s="63">
        <v>3.2</v>
      </c>
      <c r="F17" s="49">
        <v>0</v>
      </c>
      <c r="G17" s="49">
        <f t="shared" si="0"/>
        <v>0</v>
      </c>
    </row>
    <row r="18" spans="1:9">
      <c r="A18" s="144"/>
      <c r="B18" s="63">
        <v>8</v>
      </c>
      <c r="C18" s="145" t="s">
        <v>239</v>
      </c>
      <c r="D18" s="132" t="s">
        <v>10</v>
      </c>
      <c r="E18" s="63">
        <v>25</v>
      </c>
      <c r="F18" s="49">
        <v>0</v>
      </c>
      <c r="G18" s="49">
        <f t="shared" si="0"/>
        <v>0</v>
      </c>
    </row>
    <row r="19" spans="1:9" ht="13.5" customHeight="1">
      <c r="A19" s="144"/>
      <c r="B19" s="71">
        <v>9</v>
      </c>
      <c r="C19" s="145" t="s">
        <v>290</v>
      </c>
      <c r="D19" s="63" t="s">
        <v>66</v>
      </c>
      <c r="E19" s="63">
        <v>2</v>
      </c>
      <c r="F19" s="49">
        <v>0</v>
      </c>
      <c r="G19" s="49">
        <f t="shared" si="0"/>
        <v>0</v>
      </c>
    </row>
    <row r="20" spans="1:9" ht="14.25" customHeight="1">
      <c r="A20" s="144"/>
      <c r="B20" s="71">
        <v>10</v>
      </c>
      <c r="C20" s="72" t="s">
        <v>291</v>
      </c>
      <c r="D20" s="63" t="s">
        <v>66</v>
      </c>
      <c r="E20" s="63">
        <v>5</v>
      </c>
      <c r="F20" s="49">
        <v>0</v>
      </c>
      <c r="G20" s="49">
        <f t="shared" si="0"/>
        <v>0</v>
      </c>
    </row>
    <row r="21" spans="1:9">
      <c r="A21" s="144"/>
      <c r="B21" s="63">
        <v>11</v>
      </c>
      <c r="C21" s="145" t="s">
        <v>292</v>
      </c>
      <c r="D21" s="63" t="s">
        <v>66</v>
      </c>
      <c r="E21" s="63">
        <v>25</v>
      </c>
      <c r="F21" s="49">
        <v>0</v>
      </c>
      <c r="G21" s="49">
        <f t="shared" si="0"/>
        <v>0</v>
      </c>
    </row>
    <row r="22" spans="1:9">
      <c r="A22" s="144"/>
      <c r="B22" s="63">
        <v>12</v>
      </c>
      <c r="C22" s="145" t="s">
        <v>293</v>
      </c>
      <c r="D22" s="132" t="s">
        <v>10</v>
      </c>
      <c r="E22" s="63">
        <v>6</v>
      </c>
      <c r="F22" s="49">
        <v>0</v>
      </c>
      <c r="G22" s="49">
        <f t="shared" si="0"/>
        <v>0</v>
      </c>
    </row>
    <row r="23" spans="1:9" ht="12" customHeight="1">
      <c r="A23" s="144"/>
      <c r="B23" s="73">
        <v>13</v>
      </c>
      <c r="C23" s="72" t="s">
        <v>294</v>
      </c>
      <c r="D23" s="147" t="s">
        <v>19</v>
      </c>
      <c r="E23" s="71">
        <v>1.62</v>
      </c>
      <c r="F23" s="49">
        <v>0</v>
      </c>
      <c r="G23" s="49">
        <f t="shared" si="0"/>
        <v>0</v>
      </c>
    </row>
    <row r="24" spans="1:9" ht="13.5" customHeight="1">
      <c r="A24" s="144"/>
      <c r="B24" s="73">
        <v>14</v>
      </c>
      <c r="C24" s="72" t="s">
        <v>295</v>
      </c>
      <c r="D24" s="71" t="s">
        <v>66</v>
      </c>
      <c r="E24" s="71">
        <v>3</v>
      </c>
      <c r="F24" s="49">
        <v>0</v>
      </c>
      <c r="G24" s="49">
        <f t="shared" si="0"/>
        <v>0</v>
      </c>
    </row>
    <row r="25" spans="1:9">
      <c r="A25" s="144"/>
      <c r="B25" s="63">
        <v>15</v>
      </c>
      <c r="C25" s="75" t="s">
        <v>296</v>
      </c>
      <c r="D25" s="76" t="s">
        <v>66</v>
      </c>
      <c r="E25" s="77">
        <v>20</v>
      </c>
      <c r="F25" s="49">
        <v>0</v>
      </c>
      <c r="G25" s="49">
        <f t="shared" si="0"/>
        <v>0</v>
      </c>
    </row>
    <row r="26" spans="1:9" s="146" customFormat="1">
      <c r="A26" s="144"/>
      <c r="B26" s="63">
        <v>16</v>
      </c>
      <c r="C26" s="145" t="s">
        <v>297</v>
      </c>
      <c r="D26" s="132" t="s">
        <v>66</v>
      </c>
      <c r="E26" s="76">
        <v>1</v>
      </c>
      <c r="F26" s="49">
        <v>0</v>
      </c>
      <c r="G26" s="49">
        <f t="shared" si="0"/>
        <v>0</v>
      </c>
      <c r="I26" s="89"/>
    </row>
    <row r="27" spans="1:9" s="146" customFormat="1">
      <c r="A27" s="144"/>
      <c r="B27" s="63">
        <v>17</v>
      </c>
      <c r="C27" s="145" t="s">
        <v>298</v>
      </c>
      <c r="D27" s="132" t="s">
        <v>66</v>
      </c>
      <c r="E27" s="76">
        <v>2</v>
      </c>
      <c r="F27" s="49">
        <v>0</v>
      </c>
      <c r="G27" s="49">
        <f t="shared" si="0"/>
        <v>0</v>
      </c>
      <c r="I27" s="89"/>
    </row>
    <row r="28" spans="1:9" s="146" customFormat="1" ht="25.5">
      <c r="A28" s="144"/>
      <c r="B28" s="63">
        <v>18</v>
      </c>
      <c r="C28" s="149" t="s">
        <v>263</v>
      </c>
      <c r="D28" s="132" t="s">
        <v>299</v>
      </c>
      <c r="E28" s="76">
        <v>8</v>
      </c>
      <c r="F28" s="49">
        <v>0</v>
      </c>
      <c r="G28" s="49">
        <f t="shared" si="0"/>
        <v>0</v>
      </c>
      <c r="I28" s="89"/>
    </row>
    <row r="29" spans="1:9" s="146" customFormat="1">
      <c r="A29" s="144"/>
      <c r="B29" s="63">
        <v>19</v>
      </c>
      <c r="C29" s="145" t="s">
        <v>300</v>
      </c>
      <c r="D29" s="132" t="s">
        <v>301</v>
      </c>
      <c r="E29" s="76">
        <v>8</v>
      </c>
      <c r="F29" s="49">
        <v>0</v>
      </c>
      <c r="G29" s="49">
        <f t="shared" si="0"/>
        <v>0</v>
      </c>
      <c r="I29" s="89"/>
    </row>
    <row r="30" spans="1:9">
      <c r="A30" s="144"/>
      <c r="B30" s="63">
        <v>20</v>
      </c>
      <c r="C30" s="131" t="s">
        <v>302</v>
      </c>
      <c r="D30" s="132" t="s">
        <v>299</v>
      </c>
      <c r="E30" s="63">
        <v>6.5</v>
      </c>
      <c r="F30" s="49">
        <v>0</v>
      </c>
      <c r="G30" s="49">
        <f t="shared" si="0"/>
        <v>0</v>
      </c>
    </row>
    <row r="31" spans="1:9" s="146" customFormat="1">
      <c r="A31" s="144"/>
      <c r="B31" s="63">
        <v>21</v>
      </c>
      <c r="C31" s="145" t="s">
        <v>303</v>
      </c>
      <c r="D31" s="132" t="s">
        <v>299</v>
      </c>
      <c r="E31" s="76">
        <v>4.5</v>
      </c>
      <c r="F31" s="49">
        <v>0</v>
      </c>
      <c r="G31" s="49">
        <f t="shared" si="0"/>
        <v>0</v>
      </c>
      <c r="I31" s="89"/>
    </row>
    <row r="32" spans="1:9" s="146" customFormat="1">
      <c r="A32" s="144"/>
      <c r="B32" s="63">
        <v>22</v>
      </c>
      <c r="C32" s="131" t="s">
        <v>265</v>
      </c>
      <c r="D32" s="132" t="s">
        <v>299</v>
      </c>
      <c r="E32" s="76">
        <v>16</v>
      </c>
      <c r="F32" s="49">
        <v>0</v>
      </c>
      <c r="G32" s="49">
        <f t="shared" si="0"/>
        <v>0</v>
      </c>
      <c r="I32" s="89"/>
    </row>
    <row r="33" spans="1:9">
      <c r="A33" s="144"/>
      <c r="B33" s="63">
        <v>23</v>
      </c>
      <c r="C33" s="131" t="s">
        <v>271</v>
      </c>
      <c r="D33" s="63" t="s">
        <v>66</v>
      </c>
      <c r="E33" s="63">
        <v>2</v>
      </c>
      <c r="F33" s="49">
        <v>0</v>
      </c>
      <c r="G33" s="49">
        <f t="shared" si="0"/>
        <v>0</v>
      </c>
    </row>
    <row r="34" spans="1:9">
      <c r="A34" s="144"/>
      <c r="B34" s="63">
        <v>24</v>
      </c>
      <c r="C34" s="131" t="s">
        <v>304</v>
      </c>
      <c r="D34" s="132" t="s">
        <v>19</v>
      </c>
      <c r="E34" s="63">
        <v>8</v>
      </c>
      <c r="F34" s="49">
        <v>0</v>
      </c>
      <c r="G34" s="49">
        <f t="shared" si="0"/>
        <v>0</v>
      </c>
    </row>
    <row r="35" spans="1:9">
      <c r="A35" s="144"/>
      <c r="B35" s="63">
        <v>25</v>
      </c>
      <c r="C35" s="131" t="s">
        <v>305</v>
      </c>
      <c r="D35" s="148" t="s">
        <v>19</v>
      </c>
      <c r="E35" s="77">
        <v>8</v>
      </c>
      <c r="F35" s="49">
        <v>0</v>
      </c>
      <c r="G35" s="49">
        <f t="shared" si="0"/>
        <v>0</v>
      </c>
    </row>
    <row r="36" spans="1:9">
      <c r="A36" s="144"/>
      <c r="B36" s="63">
        <v>26</v>
      </c>
      <c r="C36" s="131" t="s">
        <v>306</v>
      </c>
      <c r="D36" s="148" t="s">
        <v>19</v>
      </c>
      <c r="E36" s="77">
        <v>8</v>
      </c>
      <c r="F36" s="49">
        <v>0</v>
      </c>
      <c r="G36" s="49">
        <f t="shared" si="0"/>
        <v>0</v>
      </c>
    </row>
    <row r="37" spans="1:9" ht="15" customHeight="1">
      <c r="A37" s="144"/>
      <c r="B37" s="73">
        <v>27</v>
      </c>
      <c r="C37" s="72" t="s">
        <v>307</v>
      </c>
      <c r="D37" s="147" t="s">
        <v>19</v>
      </c>
      <c r="E37" s="71">
        <v>3.2</v>
      </c>
      <c r="F37" s="49">
        <v>0</v>
      </c>
      <c r="G37" s="49">
        <f t="shared" si="0"/>
        <v>0</v>
      </c>
    </row>
    <row r="38" spans="1:9">
      <c r="A38" s="144"/>
      <c r="B38" s="63">
        <v>28</v>
      </c>
      <c r="C38" s="131" t="s">
        <v>308</v>
      </c>
      <c r="D38" s="132" t="s">
        <v>19</v>
      </c>
      <c r="E38" s="63">
        <v>8</v>
      </c>
      <c r="F38" s="49">
        <v>0</v>
      </c>
      <c r="G38" s="49">
        <f t="shared" si="0"/>
        <v>0</v>
      </c>
    </row>
    <row r="39" spans="1:9" s="146" customFormat="1">
      <c r="A39" s="144"/>
      <c r="B39" s="63">
        <v>29</v>
      </c>
      <c r="C39" s="145" t="s">
        <v>309</v>
      </c>
      <c r="D39" s="148" t="s">
        <v>66</v>
      </c>
      <c r="E39" s="76">
        <v>18</v>
      </c>
      <c r="F39" s="49">
        <v>0</v>
      </c>
      <c r="G39" s="49">
        <f t="shared" si="0"/>
        <v>0</v>
      </c>
      <c r="I39" s="89"/>
    </row>
    <row r="40" spans="1:9">
      <c r="A40" s="144"/>
      <c r="B40" s="63">
        <v>30</v>
      </c>
      <c r="C40" s="131" t="s">
        <v>310</v>
      </c>
      <c r="D40" s="63" t="s">
        <v>66</v>
      </c>
      <c r="E40" s="63">
        <v>2</v>
      </c>
      <c r="F40" s="49">
        <v>0</v>
      </c>
      <c r="G40" s="49">
        <f t="shared" si="0"/>
        <v>0</v>
      </c>
    </row>
    <row r="41" spans="1:9">
      <c r="A41" s="144"/>
      <c r="B41" s="63">
        <v>31</v>
      </c>
      <c r="C41" s="131" t="s">
        <v>311</v>
      </c>
      <c r="D41" s="63" t="s">
        <v>66</v>
      </c>
      <c r="E41" s="63">
        <v>3</v>
      </c>
      <c r="F41" s="49">
        <v>0</v>
      </c>
      <c r="G41" s="49">
        <f t="shared" si="0"/>
        <v>0</v>
      </c>
    </row>
    <row r="42" spans="1:9" s="146" customFormat="1">
      <c r="A42" s="144"/>
      <c r="B42" s="63">
        <v>32</v>
      </c>
      <c r="C42" s="145" t="s">
        <v>312</v>
      </c>
      <c r="D42" s="148" t="s">
        <v>10</v>
      </c>
      <c r="E42" s="76">
        <v>5</v>
      </c>
      <c r="F42" s="49">
        <v>0</v>
      </c>
      <c r="G42" s="49">
        <f t="shared" si="0"/>
        <v>0</v>
      </c>
      <c r="I42" s="89"/>
    </row>
    <row r="43" spans="1:9">
      <c r="A43" s="144"/>
      <c r="B43" s="63">
        <v>33</v>
      </c>
      <c r="C43" s="145" t="s">
        <v>313</v>
      </c>
      <c r="D43" s="132" t="s">
        <v>10</v>
      </c>
      <c r="E43" s="63">
        <v>5</v>
      </c>
      <c r="F43" s="49">
        <v>0</v>
      </c>
      <c r="G43" s="49">
        <f t="shared" si="0"/>
        <v>0</v>
      </c>
    </row>
    <row r="44" spans="1:9" s="146" customFormat="1">
      <c r="A44" s="144"/>
      <c r="B44" s="63">
        <v>34</v>
      </c>
      <c r="C44" s="145" t="s">
        <v>314</v>
      </c>
      <c r="D44" s="148" t="s">
        <v>66</v>
      </c>
      <c r="E44" s="76">
        <v>2</v>
      </c>
      <c r="F44" s="49">
        <v>0</v>
      </c>
      <c r="G44" s="49">
        <f t="shared" si="0"/>
        <v>0</v>
      </c>
      <c r="I44" s="89"/>
    </row>
    <row r="45" spans="1:9">
      <c r="A45" s="144"/>
      <c r="B45" s="63">
        <v>35</v>
      </c>
      <c r="C45" s="131" t="s">
        <v>315</v>
      </c>
      <c r="D45" s="132" t="s">
        <v>66</v>
      </c>
      <c r="E45" s="63">
        <v>1</v>
      </c>
      <c r="F45" s="49">
        <v>0</v>
      </c>
      <c r="G45" s="49">
        <f t="shared" si="0"/>
        <v>0</v>
      </c>
    </row>
    <row r="46" spans="1:9" s="146" customFormat="1">
      <c r="A46" s="144"/>
      <c r="B46" s="63">
        <v>36</v>
      </c>
      <c r="C46" s="131" t="s">
        <v>316</v>
      </c>
      <c r="D46" s="148" t="s">
        <v>66</v>
      </c>
      <c r="E46" s="76">
        <v>1</v>
      </c>
      <c r="F46" s="49">
        <v>0</v>
      </c>
      <c r="G46" s="49">
        <f t="shared" si="0"/>
        <v>0</v>
      </c>
      <c r="I46" s="89"/>
    </row>
    <row r="47" spans="1:9" s="146" customFormat="1">
      <c r="A47" s="144"/>
      <c r="B47" s="63">
        <v>37</v>
      </c>
      <c r="C47" s="131" t="s">
        <v>317</v>
      </c>
      <c r="D47" s="148" t="s">
        <v>19</v>
      </c>
      <c r="E47" s="76">
        <v>0.32</v>
      </c>
      <c r="F47" s="49">
        <v>0</v>
      </c>
      <c r="G47" s="49">
        <f t="shared" si="0"/>
        <v>0</v>
      </c>
      <c r="I47" s="89"/>
    </row>
    <row r="48" spans="1:9" ht="0.75" hidden="1" customHeight="1">
      <c r="A48" s="144"/>
      <c r="B48" s="63"/>
      <c r="C48" s="131"/>
      <c r="D48" s="63"/>
      <c r="E48" s="63"/>
      <c r="F48" s="49"/>
      <c r="G48" s="49"/>
    </row>
    <row r="49" spans="1:9" s="146" customFormat="1" hidden="1">
      <c r="A49" s="144"/>
      <c r="B49" s="63"/>
      <c r="C49" s="150"/>
      <c r="D49" s="76"/>
      <c r="E49" s="76"/>
      <c r="F49" s="46"/>
      <c r="G49" s="49"/>
      <c r="I49" s="89"/>
    </row>
    <row r="50" spans="1:9" hidden="1">
      <c r="A50" s="144"/>
      <c r="B50" s="63"/>
      <c r="C50" s="131"/>
      <c r="D50" s="63"/>
      <c r="E50" s="63"/>
      <c r="F50" s="49"/>
      <c r="G50" s="49"/>
    </row>
    <row r="51" spans="1:9" s="146" customFormat="1" hidden="1">
      <c r="A51" s="144"/>
      <c r="B51" s="63"/>
      <c r="C51" s="131"/>
      <c r="D51" s="76"/>
      <c r="E51" s="76"/>
      <c r="F51" s="46"/>
      <c r="G51" s="49"/>
      <c r="I51" s="89"/>
    </row>
    <row r="52" spans="1:9" s="146" customFormat="1" hidden="1">
      <c r="A52" s="144"/>
      <c r="B52" s="63"/>
      <c r="C52" s="131"/>
      <c r="D52" s="148"/>
      <c r="E52" s="76"/>
      <c r="F52" s="46"/>
      <c r="G52" s="49"/>
      <c r="I52" s="89"/>
    </row>
    <row r="53" spans="1:9" hidden="1">
      <c r="A53" s="144"/>
      <c r="B53" s="63"/>
      <c r="C53" s="131"/>
      <c r="D53" s="63"/>
      <c r="E53" s="63"/>
      <c r="F53" s="49"/>
      <c r="G53" s="49"/>
    </row>
    <row r="54" spans="1:9" hidden="1">
      <c r="A54" s="144"/>
      <c r="B54" s="63"/>
      <c r="C54" s="131"/>
      <c r="D54" s="132"/>
      <c r="E54" s="63"/>
      <c r="F54" s="49"/>
      <c r="G54" s="49"/>
    </row>
    <row r="55" spans="1:9" hidden="1">
      <c r="A55" s="144"/>
      <c r="B55" s="63"/>
      <c r="C55" s="134"/>
      <c r="D55" s="132"/>
      <c r="E55" s="63"/>
      <c r="F55" s="49"/>
      <c r="G55" s="49"/>
    </row>
    <row r="56" spans="1:9" hidden="1">
      <c r="A56" s="144"/>
      <c r="B56" s="63"/>
      <c r="C56" s="131"/>
      <c r="D56" s="132"/>
      <c r="E56" s="63"/>
      <c r="F56" s="49"/>
      <c r="G56" s="49"/>
    </row>
    <row r="57" spans="1:9" hidden="1">
      <c r="A57" s="144"/>
      <c r="B57" s="63"/>
      <c r="C57" s="131"/>
      <c r="D57" s="132"/>
      <c r="E57" s="63"/>
      <c r="F57" s="49"/>
      <c r="G57" s="49"/>
    </row>
    <row r="58" spans="1:9" s="146" customFormat="1" hidden="1">
      <c r="A58" s="144"/>
      <c r="B58" s="63"/>
      <c r="C58" s="145"/>
      <c r="D58" s="132"/>
      <c r="E58" s="76"/>
      <c r="F58" s="46"/>
      <c r="G58" s="49"/>
      <c r="I58" s="89"/>
    </row>
    <row r="59" spans="1:9" s="146" customFormat="1" hidden="1">
      <c r="A59" s="144"/>
      <c r="B59" s="63"/>
      <c r="C59" s="145"/>
      <c r="D59" s="132"/>
      <c r="E59" s="76"/>
      <c r="F59" s="46"/>
      <c r="G59" s="49"/>
      <c r="I59" s="89"/>
    </row>
    <row r="60" spans="1:9" s="146" customFormat="1" hidden="1">
      <c r="A60" s="144"/>
      <c r="B60" s="63"/>
      <c r="C60" s="145"/>
      <c r="D60" s="132"/>
      <c r="E60" s="76"/>
      <c r="F60" s="46"/>
      <c r="G60" s="49"/>
      <c r="I60" s="89"/>
    </row>
    <row r="61" spans="1:9" s="146" customFormat="1" hidden="1">
      <c r="A61" s="144"/>
      <c r="B61" s="63"/>
      <c r="C61" s="145"/>
      <c r="D61" s="132"/>
      <c r="E61" s="76"/>
      <c r="F61" s="46"/>
      <c r="G61" s="49"/>
      <c r="I61" s="89"/>
    </row>
    <row r="62" spans="1:9" s="146" customFormat="1" hidden="1">
      <c r="A62" s="144"/>
      <c r="B62" s="63"/>
      <c r="C62" s="145"/>
      <c r="D62" s="132"/>
      <c r="E62" s="76"/>
      <c r="F62" s="46"/>
      <c r="G62" s="49"/>
      <c r="I62" s="89"/>
    </row>
    <row r="63" spans="1:9" s="146" customFormat="1" hidden="1">
      <c r="A63" s="144"/>
      <c r="B63" s="63"/>
      <c r="C63" s="145"/>
      <c r="D63" s="132"/>
      <c r="E63" s="76"/>
      <c r="F63" s="46"/>
      <c r="G63" s="49"/>
      <c r="I63" s="89"/>
    </row>
    <row r="64" spans="1:9" ht="25.5" hidden="1" customHeight="1">
      <c r="A64" s="144"/>
      <c r="B64" s="73"/>
      <c r="C64" s="72"/>
      <c r="D64" s="147"/>
      <c r="E64" s="71"/>
      <c r="F64" s="74"/>
      <c r="G64" s="49"/>
    </row>
    <row r="65" spans="1:9" ht="24" hidden="1" customHeight="1">
      <c r="A65" s="144"/>
      <c r="B65" s="71"/>
      <c r="C65" s="72"/>
      <c r="D65" s="63"/>
      <c r="E65" s="63"/>
      <c r="F65" s="49"/>
      <c r="G65" s="49"/>
    </row>
    <row r="66" spans="1:9" ht="24" hidden="1" customHeight="1">
      <c r="A66" s="144"/>
      <c r="B66" s="71"/>
      <c r="C66" s="72"/>
      <c r="D66" s="63"/>
      <c r="E66" s="63"/>
      <c r="F66" s="49"/>
      <c r="G66" s="49"/>
    </row>
    <row r="67" spans="1:9" ht="25.5" hidden="1" customHeight="1">
      <c r="A67" s="144"/>
      <c r="B67" s="73"/>
      <c r="C67" s="72"/>
      <c r="D67" s="71"/>
      <c r="E67" s="71"/>
      <c r="F67" s="74"/>
      <c r="G67" s="49"/>
    </row>
    <row r="68" spans="1:9" ht="25.5" hidden="1" customHeight="1">
      <c r="A68" s="144"/>
      <c r="B68" s="73"/>
      <c r="C68" s="72"/>
      <c r="D68" s="71"/>
      <c r="E68" s="71"/>
      <c r="F68" s="74"/>
      <c r="G68" s="49"/>
    </row>
    <row r="69" spans="1:9" ht="25.5" hidden="1" customHeight="1">
      <c r="A69" s="144"/>
      <c r="B69" s="73"/>
      <c r="C69" s="72"/>
      <c r="D69" s="71"/>
      <c r="E69" s="71"/>
      <c r="F69" s="74"/>
      <c r="G69" s="49"/>
    </row>
    <row r="70" spans="1:9" s="146" customFormat="1" ht="18" hidden="1" customHeight="1">
      <c r="A70" s="144"/>
      <c r="B70" s="63"/>
      <c r="C70" s="145"/>
      <c r="D70" s="132"/>
      <c r="E70" s="76"/>
      <c r="F70" s="46"/>
      <c r="G70" s="49"/>
      <c r="I70" s="89"/>
    </row>
    <row r="71" spans="1:9" s="146" customFormat="1" ht="18" hidden="1" customHeight="1">
      <c r="A71" s="144"/>
      <c r="B71" s="63"/>
      <c r="C71" s="145"/>
      <c r="D71" s="132"/>
      <c r="E71" s="76"/>
      <c r="F71" s="46"/>
      <c r="G71" s="49"/>
      <c r="I71" s="89"/>
    </row>
    <row r="72" spans="1:9" ht="23.25" hidden="1" customHeight="1">
      <c r="A72" s="144"/>
      <c r="B72" s="73"/>
      <c r="C72" s="72"/>
      <c r="D72" s="71"/>
      <c r="E72" s="71"/>
      <c r="F72" s="74"/>
      <c r="G72" s="49"/>
    </row>
    <row r="73" spans="1:9" ht="0.75" hidden="1" customHeight="1">
      <c r="A73" s="144"/>
      <c r="B73" s="63"/>
      <c r="C73" s="78"/>
      <c r="D73" s="63"/>
      <c r="E73" s="63"/>
      <c r="F73" s="48"/>
      <c r="G73" s="48"/>
    </row>
    <row r="74" spans="1:9" hidden="1">
      <c r="A74" s="144"/>
      <c r="B74" s="63"/>
      <c r="C74" s="48"/>
      <c r="D74" s="63"/>
      <c r="E74" s="63"/>
      <c r="F74" s="48"/>
      <c r="G74" s="48"/>
    </row>
    <row r="75" spans="1:9" hidden="1">
      <c r="A75" s="144"/>
      <c r="B75" s="63"/>
      <c r="C75" s="48"/>
      <c r="D75" s="63"/>
      <c r="E75" s="63"/>
      <c r="F75" s="48"/>
      <c r="G75" s="48"/>
    </row>
    <row r="76" spans="1:9" hidden="1">
      <c r="A76" s="144"/>
      <c r="B76" s="63"/>
      <c r="C76" s="48"/>
      <c r="D76" s="63"/>
      <c r="E76" s="63"/>
      <c r="F76" s="48"/>
      <c r="G76" s="48"/>
    </row>
    <row r="77" spans="1:9" hidden="1">
      <c r="A77" s="144"/>
      <c r="B77" s="63"/>
      <c r="C77" s="48"/>
      <c r="D77" s="63"/>
      <c r="E77" s="63"/>
      <c r="F77" s="48"/>
      <c r="G77" s="48"/>
    </row>
    <row r="78" spans="1:9" hidden="1">
      <c r="A78" s="144"/>
      <c r="B78" s="63"/>
      <c r="C78" s="48"/>
      <c r="D78" s="63"/>
      <c r="E78" s="63"/>
      <c r="F78" s="48"/>
      <c r="G78" s="48"/>
    </row>
    <row r="79" spans="1:9" hidden="1">
      <c r="A79" s="144"/>
      <c r="B79" s="63"/>
      <c r="C79" s="48"/>
      <c r="D79" s="63"/>
      <c r="E79" s="63"/>
      <c r="F79" s="48"/>
      <c r="G79" s="48"/>
    </row>
    <row r="80" spans="1:9" hidden="1">
      <c r="A80" s="144"/>
      <c r="B80" s="63"/>
      <c r="C80" s="48"/>
      <c r="D80" s="63"/>
      <c r="E80" s="63"/>
      <c r="F80" s="48"/>
      <c r="G80" s="48"/>
    </row>
    <row r="81" spans="1:7" hidden="1">
      <c r="A81" s="144"/>
      <c r="B81" s="63"/>
      <c r="C81" s="48"/>
      <c r="D81" s="63"/>
      <c r="E81" s="63"/>
      <c r="F81" s="48"/>
      <c r="G81" s="48"/>
    </row>
    <row r="82" spans="1:7" hidden="1">
      <c r="A82" s="144"/>
      <c r="B82" s="63"/>
      <c r="C82" s="48"/>
      <c r="D82" s="63"/>
      <c r="E82" s="63"/>
      <c r="F82" s="48"/>
      <c r="G82" s="48"/>
    </row>
    <row r="83" spans="1:7" hidden="1">
      <c r="A83" s="144"/>
      <c r="B83" s="63"/>
      <c r="C83" s="48"/>
      <c r="D83" s="63"/>
      <c r="E83" s="63"/>
      <c r="F83" s="48"/>
      <c r="G83" s="48"/>
    </row>
    <row r="84" spans="1:7" hidden="1">
      <c r="A84" s="144"/>
      <c r="B84" s="63"/>
      <c r="C84" s="48"/>
      <c r="D84" s="63"/>
      <c r="E84" s="63"/>
      <c r="F84" s="48"/>
      <c r="G84" s="48"/>
    </row>
    <row r="85" spans="1:7" hidden="1">
      <c r="A85" s="144"/>
      <c r="B85" s="63"/>
      <c r="C85" s="48"/>
      <c r="D85" s="63"/>
      <c r="E85" s="63"/>
      <c r="F85" s="48"/>
      <c r="G85" s="48"/>
    </row>
    <row r="86" spans="1:7" hidden="1">
      <c r="A86" s="144"/>
      <c r="B86" s="63"/>
      <c r="C86" s="48"/>
      <c r="D86" s="63"/>
      <c r="E86" s="63"/>
      <c r="F86" s="48"/>
      <c r="G86" s="48"/>
    </row>
    <row r="87" spans="1:7" hidden="1">
      <c r="A87" s="144"/>
      <c r="B87" s="63"/>
      <c r="C87" s="48"/>
      <c r="D87" s="63"/>
      <c r="E87" s="63"/>
      <c r="F87" s="48"/>
      <c r="G87" s="48"/>
    </row>
    <row r="88" spans="1:7" hidden="1">
      <c r="A88" s="144"/>
      <c r="B88" s="63"/>
      <c r="C88" s="48"/>
      <c r="D88" s="63"/>
      <c r="E88" s="63"/>
      <c r="F88" s="48"/>
      <c r="G88" s="48"/>
    </row>
    <row r="89" spans="1:7" hidden="1">
      <c r="A89" s="144"/>
      <c r="B89" s="63"/>
      <c r="C89" s="48"/>
      <c r="D89" s="63"/>
      <c r="E89" s="63"/>
      <c r="F89" s="48"/>
      <c r="G89" s="48"/>
    </row>
    <row r="90" spans="1:7" hidden="1">
      <c r="A90" s="144"/>
      <c r="B90" s="63"/>
      <c r="C90" s="48"/>
      <c r="D90" s="63"/>
      <c r="E90" s="63"/>
      <c r="F90" s="48"/>
      <c r="G90" s="48"/>
    </row>
    <row r="91" spans="1:7" hidden="1">
      <c r="A91" s="144"/>
      <c r="B91" s="63"/>
      <c r="C91" s="48"/>
      <c r="D91" s="63"/>
      <c r="E91" s="63"/>
      <c r="F91" s="48"/>
      <c r="G91" s="48"/>
    </row>
    <row r="92" spans="1:7" hidden="1">
      <c r="A92" s="144"/>
      <c r="B92" s="63"/>
      <c r="C92" s="48"/>
      <c r="D92" s="63"/>
      <c r="E92" s="63"/>
      <c r="F92" s="48"/>
      <c r="G92" s="48"/>
    </row>
    <row r="93" spans="1:7" hidden="1">
      <c r="A93" s="144"/>
      <c r="B93" s="63"/>
      <c r="C93" s="48"/>
      <c r="D93" s="63"/>
      <c r="E93" s="63"/>
      <c r="F93" s="48"/>
      <c r="G93" s="48"/>
    </row>
    <row r="94" spans="1:7" hidden="1">
      <c r="A94" s="144"/>
      <c r="B94" s="63"/>
      <c r="C94" s="48"/>
      <c r="D94" s="63"/>
      <c r="E94" s="63"/>
      <c r="F94" s="48"/>
      <c r="G94" s="48"/>
    </row>
    <row r="95" spans="1:7" hidden="1">
      <c r="A95" s="144"/>
      <c r="B95" s="63"/>
      <c r="C95" s="48"/>
      <c r="D95" s="63"/>
      <c r="E95" s="63"/>
      <c r="F95" s="48"/>
      <c r="G95" s="48"/>
    </row>
    <row r="96" spans="1:7" hidden="1">
      <c r="A96" s="144"/>
      <c r="B96" s="63"/>
      <c r="C96" s="48"/>
      <c r="D96" s="63"/>
      <c r="E96" s="63"/>
      <c r="F96" s="48"/>
      <c r="G96" s="48"/>
    </row>
    <row r="97" spans="1:7" hidden="1">
      <c r="A97" s="144"/>
      <c r="B97" s="63"/>
      <c r="C97" s="48"/>
      <c r="D97" s="63"/>
      <c r="E97" s="63"/>
      <c r="F97" s="48"/>
      <c r="G97" s="48"/>
    </row>
    <row r="98" spans="1:7" hidden="1">
      <c r="A98" s="144"/>
      <c r="B98" s="63"/>
      <c r="C98" s="48"/>
      <c r="D98" s="63"/>
      <c r="E98" s="63"/>
      <c r="F98" s="48"/>
      <c r="G98" s="48"/>
    </row>
    <row r="99" spans="1:7" hidden="1">
      <c r="A99" s="144"/>
      <c r="B99" s="63"/>
      <c r="C99" s="48"/>
      <c r="D99" s="63"/>
      <c r="E99" s="63"/>
      <c r="F99" s="48"/>
      <c r="G99" s="48"/>
    </row>
    <row r="100" spans="1:7" hidden="1">
      <c r="A100" s="144"/>
      <c r="B100" s="63"/>
      <c r="C100" s="48"/>
      <c r="D100" s="63"/>
      <c r="E100" s="63"/>
      <c r="F100" s="48"/>
      <c r="G100" s="48"/>
    </row>
    <row r="101" spans="1:7" hidden="1">
      <c r="A101" s="144"/>
      <c r="B101" s="63"/>
      <c r="C101" s="48"/>
      <c r="D101" s="63"/>
      <c r="E101" s="63"/>
      <c r="F101" s="48"/>
      <c r="G101" s="48"/>
    </row>
    <row r="102" spans="1:7" hidden="1">
      <c r="A102" s="144"/>
      <c r="B102" s="63"/>
      <c r="C102" s="48"/>
      <c r="D102" s="63"/>
      <c r="E102" s="63"/>
      <c r="F102" s="48"/>
      <c r="G102" s="48"/>
    </row>
    <row r="103" spans="1:7" s="146" customFormat="1" hidden="1">
      <c r="A103" s="144"/>
      <c r="B103" s="63"/>
      <c r="C103" s="44"/>
      <c r="D103" s="76"/>
      <c r="E103" s="76"/>
      <c r="F103" s="44"/>
      <c r="G103" s="44"/>
    </row>
    <row r="104" spans="1:7" s="146" customFormat="1" hidden="1">
      <c r="A104" s="144"/>
      <c r="B104" s="63"/>
      <c r="C104" s="44"/>
      <c r="D104" s="76"/>
      <c r="E104" s="76"/>
      <c r="F104" s="44"/>
      <c r="G104" s="44"/>
    </row>
    <row r="105" spans="1:7" s="146" customFormat="1" hidden="1">
      <c r="A105" s="144"/>
      <c r="B105" s="63"/>
      <c r="C105" s="44"/>
      <c r="D105" s="76"/>
      <c r="E105" s="76"/>
      <c r="F105" s="44"/>
      <c r="G105" s="44"/>
    </row>
    <row r="106" spans="1:7" s="146" customFormat="1" hidden="1">
      <c r="A106" s="144"/>
      <c r="B106" s="63"/>
      <c r="C106" s="44"/>
      <c r="D106" s="76"/>
      <c r="E106" s="76"/>
      <c r="F106" s="44"/>
      <c r="G106" s="44"/>
    </row>
    <row r="107" spans="1:7" s="146" customFormat="1" hidden="1">
      <c r="A107" s="144"/>
      <c r="B107" s="63"/>
      <c r="C107" s="44"/>
      <c r="D107" s="76"/>
      <c r="E107" s="76"/>
      <c r="F107" s="44"/>
      <c r="G107" s="44"/>
    </row>
    <row r="108" spans="1:7" s="146" customFormat="1" hidden="1">
      <c r="A108" s="144"/>
      <c r="B108" s="63"/>
      <c r="C108" s="44"/>
      <c r="D108" s="76"/>
      <c r="E108" s="76"/>
      <c r="F108" s="44"/>
      <c r="G108" s="44"/>
    </row>
    <row r="109" spans="1:7" s="146" customFormat="1" hidden="1">
      <c r="A109" s="144"/>
      <c r="B109" s="63"/>
      <c r="C109" s="44"/>
      <c r="D109" s="76"/>
      <c r="E109" s="76"/>
      <c r="F109" s="44"/>
      <c r="G109" s="44"/>
    </row>
    <row r="110" spans="1:7" s="146" customFormat="1" hidden="1">
      <c r="A110" s="144"/>
      <c r="B110" s="63"/>
      <c r="C110" s="44"/>
      <c r="D110" s="76"/>
      <c r="E110" s="76"/>
      <c r="F110" s="44"/>
      <c r="G110" s="44"/>
    </row>
    <row r="111" spans="1:7" hidden="1">
      <c r="A111" s="144"/>
      <c r="B111" s="63"/>
      <c r="C111" s="48"/>
      <c r="D111" s="76"/>
      <c r="E111" s="63"/>
      <c r="F111" s="48"/>
      <c r="G111" s="48"/>
    </row>
    <row r="112" spans="1:7" hidden="1">
      <c r="A112" s="144"/>
      <c r="B112" s="63"/>
      <c r="C112" s="48"/>
      <c r="D112" s="76"/>
      <c r="E112" s="63"/>
      <c r="F112" s="48"/>
      <c r="G112" s="48"/>
    </row>
    <row r="113" spans="1:7" hidden="1">
      <c r="A113" s="144"/>
      <c r="B113" s="63"/>
      <c r="C113" s="48"/>
      <c r="D113" s="76"/>
      <c r="E113" s="63"/>
      <c r="F113" s="48"/>
      <c r="G113" s="48"/>
    </row>
    <row r="114" spans="1:7" hidden="1">
      <c r="A114" s="144"/>
      <c r="B114" s="63"/>
      <c r="C114" s="48"/>
      <c r="D114" s="76"/>
      <c r="E114" s="63"/>
      <c r="F114" s="48"/>
      <c r="G114" s="48"/>
    </row>
    <row r="115" spans="1:7" hidden="1">
      <c r="A115" s="144"/>
      <c r="B115" s="63"/>
      <c r="C115" s="75"/>
      <c r="D115" s="76"/>
      <c r="E115" s="77"/>
      <c r="F115" s="48"/>
      <c r="G115" s="48"/>
    </row>
    <row r="116" spans="1:7" s="82" customFormat="1" hidden="1">
      <c r="A116" s="144"/>
      <c r="B116" s="63"/>
      <c r="C116" s="79"/>
      <c r="D116" s="80"/>
      <c r="E116" s="81"/>
      <c r="F116" s="75"/>
      <c r="G116" s="75"/>
    </row>
    <row r="117" spans="1:7" s="83" customFormat="1" hidden="1">
      <c r="A117" s="144"/>
      <c r="B117" s="63"/>
      <c r="C117" s="75"/>
      <c r="D117" s="76"/>
      <c r="E117" s="77"/>
      <c r="F117" s="79"/>
      <c r="G117" s="79"/>
    </row>
    <row r="118" spans="1:7" hidden="1">
      <c r="A118" s="144"/>
      <c r="B118" s="63"/>
      <c r="C118" s="48"/>
      <c r="D118" s="63"/>
      <c r="E118" s="63"/>
      <c r="F118" s="48"/>
      <c r="G118" s="48"/>
    </row>
    <row r="119" spans="1:7" hidden="1">
      <c r="A119" s="144"/>
      <c r="B119" s="63"/>
      <c r="C119" s="48"/>
      <c r="D119" s="63"/>
      <c r="E119" s="63"/>
      <c r="F119" s="48"/>
      <c r="G119" s="48"/>
    </row>
    <row r="120" spans="1:7" hidden="1">
      <c r="A120" s="144"/>
      <c r="B120" s="63"/>
      <c r="C120" s="48"/>
      <c r="D120" s="63"/>
      <c r="E120" s="63"/>
      <c r="F120" s="48"/>
      <c r="G120" s="48"/>
    </row>
    <row r="121" spans="1:7" s="146" customFormat="1" hidden="1">
      <c r="A121" s="144"/>
      <c r="B121" s="63"/>
      <c r="C121" s="84"/>
      <c r="D121" s="63"/>
      <c r="E121" s="76"/>
      <c r="F121" s="44"/>
      <c r="G121" s="44"/>
    </row>
    <row r="122" spans="1:7" s="146" customFormat="1" hidden="1">
      <c r="A122" s="144"/>
      <c r="B122" s="63"/>
      <c r="C122" s="84"/>
      <c r="D122" s="63"/>
      <c r="E122" s="76"/>
      <c r="F122" s="44"/>
      <c r="G122" s="44"/>
    </row>
    <row r="123" spans="1:7" s="146" customFormat="1" hidden="1">
      <c r="A123" s="144"/>
      <c r="B123" s="63"/>
      <c r="C123" s="84"/>
      <c r="D123" s="63"/>
      <c r="E123" s="76"/>
      <c r="F123" s="44"/>
      <c r="G123" s="44"/>
    </row>
    <row r="124" spans="1:7" s="146" customFormat="1" hidden="1">
      <c r="A124" s="144"/>
      <c r="B124" s="63"/>
      <c r="C124" s="84"/>
      <c r="D124" s="63"/>
      <c r="E124" s="76"/>
      <c r="F124" s="44"/>
      <c r="G124" s="44"/>
    </row>
    <row r="125" spans="1:7" s="146" customFormat="1" hidden="1">
      <c r="A125" s="144"/>
      <c r="B125" s="63"/>
      <c r="C125" s="84"/>
      <c r="D125" s="63"/>
      <c r="E125" s="76"/>
      <c r="F125" s="44"/>
      <c r="G125" s="44"/>
    </row>
    <row r="126" spans="1:7" s="146" customFormat="1" hidden="1">
      <c r="A126" s="144"/>
      <c r="B126" s="63"/>
      <c r="C126" s="84"/>
      <c r="D126" s="63"/>
      <c r="E126" s="76"/>
      <c r="F126" s="44"/>
      <c r="G126" s="44"/>
    </row>
    <row r="127" spans="1:7" s="146" customFormat="1" hidden="1">
      <c r="A127" s="144"/>
      <c r="B127" s="63"/>
      <c r="C127" s="84"/>
      <c r="D127" s="63"/>
      <c r="E127" s="76"/>
      <c r="F127" s="44"/>
      <c r="G127" s="44"/>
    </row>
    <row r="128" spans="1:7" s="146" customFormat="1" hidden="1">
      <c r="A128" s="144"/>
      <c r="B128" s="63"/>
      <c r="C128" s="84"/>
      <c r="D128" s="63"/>
      <c r="E128" s="76"/>
      <c r="F128" s="44"/>
      <c r="G128" s="44"/>
    </row>
    <row r="129" spans="1:7" s="146" customFormat="1" hidden="1">
      <c r="A129" s="144"/>
      <c r="B129" s="63"/>
      <c r="C129" s="84"/>
      <c r="D129" s="63"/>
      <c r="E129" s="76"/>
      <c r="F129" s="44"/>
      <c r="G129" s="44"/>
    </row>
    <row r="130" spans="1:7" s="146" customFormat="1" hidden="1">
      <c r="A130" s="144"/>
      <c r="B130" s="63"/>
      <c r="C130" s="44"/>
      <c r="D130" s="63"/>
      <c r="E130" s="76"/>
      <c r="F130" s="44"/>
      <c r="G130" s="44"/>
    </row>
    <row r="131" spans="1:7" s="146" customFormat="1" hidden="1">
      <c r="A131" s="144"/>
      <c r="B131" s="63"/>
      <c r="C131" s="44"/>
      <c r="D131" s="63"/>
      <c r="E131" s="76"/>
      <c r="F131" s="44"/>
      <c r="G131" s="44"/>
    </row>
    <row r="132" spans="1:7" s="146" customFormat="1" hidden="1">
      <c r="A132" s="144"/>
      <c r="B132" s="63"/>
      <c r="C132" s="44"/>
      <c r="D132" s="63"/>
      <c r="E132" s="76"/>
      <c r="F132" s="44"/>
      <c r="G132" s="44"/>
    </row>
    <row r="133" spans="1:7" s="146" customFormat="1" hidden="1">
      <c r="A133" s="144"/>
      <c r="B133" s="63"/>
      <c r="C133" s="44"/>
      <c r="D133" s="63"/>
      <c r="E133" s="76"/>
      <c r="F133" s="44"/>
      <c r="G133" s="44"/>
    </row>
    <row r="134" spans="1:7" s="146" customFormat="1" hidden="1">
      <c r="A134" s="144"/>
      <c r="B134" s="63"/>
      <c r="C134" s="44"/>
      <c r="D134" s="63"/>
      <c r="E134" s="76"/>
      <c r="F134" s="44"/>
      <c r="G134" s="44"/>
    </row>
    <row r="135" spans="1:7" s="146" customFormat="1" hidden="1">
      <c r="A135" s="144"/>
      <c r="B135" s="63"/>
      <c r="C135" s="44"/>
      <c r="D135" s="63"/>
      <c r="E135" s="76"/>
      <c r="F135" s="44"/>
      <c r="G135" s="44"/>
    </row>
    <row r="136" spans="1:7" s="146" customFormat="1" hidden="1">
      <c r="A136" s="144"/>
      <c r="B136" s="63"/>
      <c r="C136" s="44"/>
      <c r="D136" s="63"/>
      <c r="E136" s="76"/>
      <c r="F136" s="44"/>
      <c r="G136" s="44"/>
    </row>
    <row r="137" spans="1:7" s="146" customFormat="1" hidden="1">
      <c r="A137" s="144"/>
      <c r="B137" s="63"/>
      <c r="C137" s="44"/>
      <c r="D137" s="63"/>
      <c r="E137" s="63"/>
      <c r="F137" s="44"/>
      <c r="G137" s="44"/>
    </row>
    <row r="138" spans="1:7" s="146" customFormat="1" hidden="1">
      <c r="A138" s="144"/>
      <c r="B138" s="63"/>
      <c r="C138" s="44"/>
      <c r="D138" s="76"/>
      <c r="E138" s="76"/>
      <c r="F138" s="44"/>
      <c r="G138" s="44"/>
    </row>
    <row r="139" spans="1:7" s="146" customFormat="1" hidden="1">
      <c r="A139" s="144"/>
      <c r="B139" s="63"/>
      <c r="C139" s="44"/>
      <c r="D139" s="63"/>
      <c r="E139" s="63"/>
      <c r="F139" s="44"/>
      <c r="G139" s="44"/>
    </row>
    <row r="140" spans="1:7" s="146" customFormat="1" hidden="1">
      <c r="A140" s="144"/>
      <c r="B140" s="63"/>
      <c r="C140" s="44"/>
      <c r="D140" s="76"/>
      <c r="E140" s="76"/>
      <c r="F140" s="44"/>
      <c r="G140" s="44"/>
    </row>
    <row r="141" spans="1:7" s="146" customFormat="1" hidden="1">
      <c r="A141" s="144"/>
      <c r="B141" s="63"/>
      <c r="C141" s="84"/>
      <c r="D141" s="76"/>
      <c r="E141" s="76"/>
      <c r="F141" s="44"/>
      <c r="G141" s="44"/>
    </row>
    <row r="142" spans="1:7" s="146" customFormat="1" hidden="1">
      <c r="A142" s="144"/>
      <c r="B142" s="63"/>
      <c r="C142" s="84"/>
      <c r="D142" s="76"/>
      <c r="E142" s="76"/>
      <c r="F142" s="44"/>
      <c r="G142" s="44"/>
    </row>
    <row r="143" spans="1:7" s="146" customFormat="1" hidden="1">
      <c r="A143" s="144"/>
      <c r="B143" s="63"/>
      <c r="C143" s="84"/>
      <c r="D143" s="76"/>
      <c r="E143" s="76"/>
      <c r="F143" s="44"/>
      <c r="G143" s="44"/>
    </row>
    <row r="144" spans="1:7" s="146" customFormat="1" hidden="1">
      <c r="A144" s="144"/>
      <c r="B144" s="63"/>
      <c r="C144" s="44"/>
      <c r="D144" s="76"/>
      <c r="E144" s="76"/>
      <c r="F144" s="44"/>
      <c r="G144" s="44"/>
    </row>
    <row r="145" spans="1:7" s="146" customFormat="1" hidden="1">
      <c r="A145" s="144"/>
      <c r="B145" s="63"/>
      <c r="C145" s="48"/>
      <c r="D145" s="63"/>
      <c r="E145" s="63"/>
      <c r="F145" s="44"/>
      <c r="G145" s="44"/>
    </row>
    <row r="146" spans="1:7">
      <c r="A146" s="144"/>
      <c r="B146" s="63"/>
      <c r="C146" s="60" t="s">
        <v>280</v>
      </c>
      <c r="D146" s="63"/>
      <c r="E146" s="63"/>
      <c r="F146" s="48"/>
      <c r="G146" s="50">
        <f>G47+G46+G45+G44+G43+G42+G41+G40+G39+G38+G37+G36+G35+G34+G32+G31+G30+G29+G28+G27+G26+G25+G24+G23+G22+G21+G20+G19+G18+G17+G16+G15+G14+G13+G12+G11</f>
        <v>0</v>
      </c>
    </row>
    <row r="147" spans="1:7">
      <c r="B147" s="132"/>
      <c r="C147" s="158" t="s">
        <v>146</v>
      </c>
      <c r="D147" s="132"/>
      <c r="E147" s="132"/>
      <c r="F147" s="131"/>
      <c r="G147" s="50">
        <f>0.2*G146</f>
        <v>0</v>
      </c>
    </row>
    <row r="148" spans="1:7">
      <c r="B148" s="132"/>
      <c r="C148" s="60" t="s">
        <v>280</v>
      </c>
      <c r="D148" s="148"/>
      <c r="E148" s="148"/>
      <c r="F148" s="131"/>
      <c r="G148" s="50">
        <f>G147+G146</f>
        <v>0</v>
      </c>
    </row>
    <row r="149" spans="1:7" s="146" customFormat="1">
      <c r="A149" s="89"/>
      <c r="B149" s="143"/>
      <c r="C149" s="91"/>
      <c r="D149" s="91"/>
      <c r="E149" s="91"/>
    </row>
    <row r="150" spans="1:7">
      <c r="C150" s="91" t="s">
        <v>49</v>
      </c>
    </row>
    <row r="151" spans="1:7">
      <c r="C151" s="151" t="s">
        <v>281</v>
      </c>
      <c r="D151" s="151"/>
    </row>
    <row r="153" spans="1:7">
      <c r="B153" s="64"/>
      <c r="C153" s="91"/>
    </row>
    <row r="154" spans="1:7" s="91" customFormat="1">
      <c r="A154" s="89"/>
    </row>
    <row r="155" spans="1:7">
      <c r="C155" s="91"/>
    </row>
    <row r="159" spans="1:7">
      <c r="C159" s="141"/>
    </row>
  </sheetData>
  <mergeCells count="1">
    <mergeCell ref="C4:G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workbookViewId="0">
      <selection activeCell="B38" sqref="B38:G38"/>
    </sheetView>
  </sheetViews>
  <sheetFormatPr defaultRowHeight="12.75"/>
  <cols>
    <col min="1" max="1" width="7.42578125" style="28" customWidth="1"/>
    <col min="2" max="2" width="5.140625" style="28" customWidth="1"/>
    <col min="3" max="4" width="9.140625" style="28"/>
    <col min="5" max="5" width="4.5703125" style="28" customWidth="1"/>
    <col min="6" max="6" width="5.140625" style="28" customWidth="1"/>
    <col min="7" max="7" width="12.85546875" style="28" customWidth="1"/>
    <col min="8" max="8" width="6.28515625" style="28" customWidth="1"/>
    <col min="9" max="9" width="7.85546875" style="28" customWidth="1"/>
    <col min="10" max="10" width="8" style="28" customWidth="1"/>
    <col min="11" max="11" width="9.42578125" style="28" customWidth="1"/>
    <col min="12" max="256" width="9.140625" style="28"/>
    <col min="257" max="257" width="7.42578125" style="28" customWidth="1"/>
    <col min="258" max="258" width="5.140625" style="28" customWidth="1"/>
    <col min="259" max="260" width="9.140625" style="28"/>
    <col min="261" max="261" width="4.5703125" style="28" customWidth="1"/>
    <col min="262" max="262" width="5.140625" style="28" customWidth="1"/>
    <col min="263" max="263" width="12.85546875" style="28" customWidth="1"/>
    <col min="264" max="264" width="6.28515625" style="28" customWidth="1"/>
    <col min="265" max="265" width="7.85546875" style="28" customWidth="1"/>
    <col min="266" max="266" width="8" style="28" customWidth="1"/>
    <col min="267" max="267" width="9.42578125" style="28" customWidth="1"/>
    <col min="268" max="512" width="9.140625" style="28"/>
    <col min="513" max="513" width="7.42578125" style="28" customWidth="1"/>
    <col min="514" max="514" width="5.140625" style="28" customWidth="1"/>
    <col min="515" max="516" width="9.140625" style="28"/>
    <col min="517" max="517" width="4.5703125" style="28" customWidth="1"/>
    <col min="518" max="518" width="5.140625" style="28" customWidth="1"/>
    <col min="519" max="519" width="12.85546875" style="28" customWidth="1"/>
    <col min="520" max="520" width="6.28515625" style="28" customWidth="1"/>
    <col min="521" max="521" width="7.85546875" style="28" customWidth="1"/>
    <col min="522" max="522" width="8" style="28" customWidth="1"/>
    <col min="523" max="523" width="9.42578125" style="28" customWidth="1"/>
    <col min="524" max="768" width="9.140625" style="28"/>
    <col min="769" max="769" width="7.42578125" style="28" customWidth="1"/>
    <col min="770" max="770" width="5.140625" style="28" customWidth="1"/>
    <col min="771" max="772" width="9.140625" style="28"/>
    <col min="773" max="773" width="4.5703125" style="28" customWidth="1"/>
    <col min="774" max="774" width="5.140625" style="28" customWidth="1"/>
    <col min="775" max="775" width="12.85546875" style="28" customWidth="1"/>
    <col min="776" max="776" width="6.28515625" style="28" customWidth="1"/>
    <col min="777" max="777" width="7.85546875" style="28" customWidth="1"/>
    <col min="778" max="778" width="8" style="28" customWidth="1"/>
    <col min="779" max="779" width="9.42578125" style="28" customWidth="1"/>
    <col min="780" max="1024" width="9.140625" style="28"/>
    <col min="1025" max="1025" width="7.42578125" style="28" customWidth="1"/>
    <col min="1026" max="1026" width="5.140625" style="28" customWidth="1"/>
    <col min="1027" max="1028" width="9.140625" style="28"/>
    <col min="1029" max="1029" width="4.5703125" style="28" customWidth="1"/>
    <col min="1030" max="1030" width="5.140625" style="28" customWidth="1"/>
    <col min="1031" max="1031" width="12.85546875" style="28" customWidth="1"/>
    <col min="1032" max="1032" width="6.28515625" style="28" customWidth="1"/>
    <col min="1033" max="1033" width="7.85546875" style="28" customWidth="1"/>
    <col min="1034" max="1034" width="8" style="28" customWidth="1"/>
    <col min="1035" max="1035" width="9.42578125" style="28" customWidth="1"/>
    <col min="1036" max="1280" width="9.140625" style="28"/>
    <col min="1281" max="1281" width="7.42578125" style="28" customWidth="1"/>
    <col min="1282" max="1282" width="5.140625" style="28" customWidth="1"/>
    <col min="1283" max="1284" width="9.140625" style="28"/>
    <col min="1285" max="1285" width="4.5703125" style="28" customWidth="1"/>
    <col min="1286" max="1286" width="5.140625" style="28" customWidth="1"/>
    <col min="1287" max="1287" width="12.85546875" style="28" customWidth="1"/>
    <col min="1288" max="1288" width="6.28515625" style="28" customWidth="1"/>
    <col min="1289" max="1289" width="7.85546875" style="28" customWidth="1"/>
    <col min="1290" max="1290" width="8" style="28" customWidth="1"/>
    <col min="1291" max="1291" width="9.42578125" style="28" customWidth="1"/>
    <col min="1292" max="1536" width="9.140625" style="28"/>
    <col min="1537" max="1537" width="7.42578125" style="28" customWidth="1"/>
    <col min="1538" max="1538" width="5.140625" style="28" customWidth="1"/>
    <col min="1539" max="1540" width="9.140625" style="28"/>
    <col min="1541" max="1541" width="4.5703125" style="28" customWidth="1"/>
    <col min="1542" max="1542" width="5.140625" style="28" customWidth="1"/>
    <col min="1543" max="1543" width="12.85546875" style="28" customWidth="1"/>
    <col min="1544" max="1544" width="6.28515625" style="28" customWidth="1"/>
    <col min="1545" max="1545" width="7.85546875" style="28" customWidth="1"/>
    <col min="1546" max="1546" width="8" style="28" customWidth="1"/>
    <col min="1547" max="1547" width="9.42578125" style="28" customWidth="1"/>
    <col min="1548" max="1792" width="9.140625" style="28"/>
    <col min="1793" max="1793" width="7.42578125" style="28" customWidth="1"/>
    <col min="1794" max="1794" width="5.140625" style="28" customWidth="1"/>
    <col min="1795" max="1796" width="9.140625" style="28"/>
    <col min="1797" max="1797" width="4.5703125" style="28" customWidth="1"/>
    <col min="1798" max="1798" width="5.140625" style="28" customWidth="1"/>
    <col min="1799" max="1799" width="12.85546875" style="28" customWidth="1"/>
    <col min="1800" max="1800" width="6.28515625" style="28" customWidth="1"/>
    <col min="1801" max="1801" width="7.85546875" style="28" customWidth="1"/>
    <col min="1802" max="1802" width="8" style="28" customWidth="1"/>
    <col min="1803" max="1803" width="9.42578125" style="28" customWidth="1"/>
    <col min="1804" max="2048" width="9.140625" style="28"/>
    <col min="2049" max="2049" width="7.42578125" style="28" customWidth="1"/>
    <col min="2050" max="2050" width="5.140625" style="28" customWidth="1"/>
    <col min="2051" max="2052" width="9.140625" style="28"/>
    <col min="2053" max="2053" width="4.5703125" style="28" customWidth="1"/>
    <col min="2054" max="2054" width="5.140625" style="28" customWidth="1"/>
    <col min="2055" max="2055" width="12.85546875" style="28" customWidth="1"/>
    <col min="2056" max="2056" width="6.28515625" style="28" customWidth="1"/>
    <col min="2057" max="2057" width="7.85546875" style="28" customWidth="1"/>
    <col min="2058" max="2058" width="8" style="28" customWidth="1"/>
    <col min="2059" max="2059" width="9.42578125" style="28" customWidth="1"/>
    <col min="2060" max="2304" width="9.140625" style="28"/>
    <col min="2305" max="2305" width="7.42578125" style="28" customWidth="1"/>
    <col min="2306" max="2306" width="5.140625" style="28" customWidth="1"/>
    <col min="2307" max="2308" width="9.140625" style="28"/>
    <col min="2309" max="2309" width="4.5703125" style="28" customWidth="1"/>
    <col min="2310" max="2310" width="5.140625" style="28" customWidth="1"/>
    <col min="2311" max="2311" width="12.85546875" style="28" customWidth="1"/>
    <col min="2312" max="2312" width="6.28515625" style="28" customWidth="1"/>
    <col min="2313" max="2313" width="7.85546875" style="28" customWidth="1"/>
    <col min="2314" max="2314" width="8" style="28" customWidth="1"/>
    <col min="2315" max="2315" width="9.42578125" style="28" customWidth="1"/>
    <col min="2316" max="2560" width="9.140625" style="28"/>
    <col min="2561" max="2561" width="7.42578125" style="28" customWidth="1"/>
    <col min="2562" max="2562" width="5.140625" style="28" customWidth="1"/>
    <col min="2563" max="2564" width="9.140625" style="28"/>
    <col min="2565" max="2565" width="4.5703125" style="28" customWidth="1"/>
    <col min="2566" max="2566" width="5.140625" style="28" customWidth="1"/>
    <col min="2567" max="2567" width="12.85546875" style="28" customWidth="1"/>
    <col min="2568" max="2568" width="6.28515625" style="28" customWidth="1"/>
    <col min="2569" max="2569" width="7.85546875" style="28" customWidth="1"/>
    <col min="2570" max="2570" width="8" style="28" customWidth="1"/>
    <col min="2571" max="2571" width="9.42578125" style="28" customWidth="1"/>
    <col min="2572" max="2816" width="9.140625" style="28"/>
    <col min="2817" max="2817" width="7.42578125" style="28" customWidth="1"/>
    <col min="2818" max="2818" width="5.140625" style="28" customWidth="1"/>
    <col min="2819" max="2820" width="9.140625" style="28"/>
    <col min="2821" max="2821" width="4.5703125" style="28" customWidth="1"/>
    <col min="2822" max="2822" width="5.140625" style="28" customWidth="1"/>
    <col min="2823" max="2823" width="12.85546875" style="28" customWidth="1"/>
    <col min="2824" max="2824" width="6.28515625" style="28" customWidth="1"/>
    <col min="2825" max="2825" width="7.85546875" style="28" customWidth="1"/>
    <col min="2826" max="2826" width="8" style="28" customWidth="1"/>
    <col min="2827" max="2827" width="9.42578125" style="28" customWidth="1"/>
    <col min="2828" max="3072" width="9.140625" style="28"/>
    <col min="3073" max="3073" width="7.42578125" style="28" customWidth="1"/>
    <col min="3074" max="3074" width="5.140625" style="28" customWidth="1"/>
    <col min="3075" max="3076" width="9.140625" style="28"/>
    <col min="3077" max="3077" width="4.5703125" style="28" customWidth="1"/>
    <col min="3078" max="3078" width="5.140625" style="28" customWidth="1"/>
    <col min="3079" max="3079" width="12.85546875" style="28" customWidth="1"/>
    <col min="3080" max="3080" width="6.28515625" style="28" customWidth="1"/>
    <col min="3081" max="3081" width="7.85546875" style="28" customWidth="1"/>
    <col min="3082" max="3082" width="8" style="28" customWidth="1"/>
    <col min="3083" max="3083" width="9.42578125" style="28" customWidth="1"/>
    <col min="3084" max="3328" width="9.140625" style="28"/>
    <col min="3329" max="3329" width="7.42578125" style="28" customWidth="1"/>
    <col min="3330" max="3330" width="5.140625" style="28" customWidth="1"/>
    <col min="3331" max="3332" width="9.140625" style="28"/>
    <col min="3333" max="3333" width="4.5703125" style="28" customWidth="1"/>
    <col min="3334" max="3334" width="5.140625" style="28" customWidth="1"/>
    <col min="3335" max="3335" width="12.85546875" style="28" customWidth="1"/>
    <col min="3336" max="3336" width="6.28515625" style="28" customWidth="1"/>
    <col min="3337" max="3337" width="7.85546875" style="28" customWidth="1"/>
    <col min="3338" max="3338" width="8" style="28" customWidth="1"/>
    <col min="3339" max="3339" width="9.42578125" style="28" customWidth="1"/>
    <col min="3340" max="3584" width="9.140625" style="28"/>
    <col min="3585" max="3585" width="7.42578125" style="28" customWidth="1"/>
    <col min="3586" max="3586" width="5.140625" style="28" customWidth="1"/>
    <col min="3587" max="3588" width="9.140625" style="28"/>
    <col min="3589" max="3589" width="4.5703125" style="28" customWidth="1"/>
    <col min="3590" max="3590" width="5.140625" style="28" customWidth="1"/>
    <col min="3591" max="3591" width="12.85546875" style="28" customWidth="1"/>
    <col min="3592" max="3592" width="6.28515625" style="28" customWidth="1"/>
    <col min="3593" max="3593" width="7.85546875" style="28" customWidth="1"/>
    <col min="3594" max="3594" width="8" style="28" customWidth="1"/>
    <col min="3595" max="3595" width="9.42578125" style="28" customWidth="1"/>
    <col min="3596" max="3840" width="9.140625" style="28"/>
    <col min="3841" max="3841" width="7.42578125" style="28" customWidth="1"/>
    <col min="3842" max="3842" width="5.140625" style="28" customWidth="1"/>
    <col min="3843" max="3844" width="9.140625" style="28"/>
    <col min="3845" max="3845" width="4.5703125" style="28" customWidth="1"/>
    <col min="3846" max="3846" width="5.140625" style="28" customWidth="1"/>
    <col min="3847" max="3847" width="12.85546875" style="28" customWidth="1"/>
    <col min="3848" max="3848" width="6.28515625" style="28" customWidth="1"/>
    <col min="3849" max="3849" width="7.85546875" style="28" customWidth="1"/>
    <col min="3850" max="3850" width="8" style="28" customWidth="1"/>
    <col min="3851" max="3851" width="9.42578125" style="28" customWidth="1"/>
    <col min="3852" max="4096" width="9.140625" style="28"/>
    <col min="4097" max="4097" width="7.42578125" style="28" customWidth="1"/>
    <col min="4098" max="4098" width="5.140625" style="28" customWidth="1"/>
    <col min="4099" max="4100" width="9.140625" style="28"/>
    <col min="4101" max="4101" width="4.5703125" style="28" customWidth="1"/>
    <col min="4102" max="4102" width="5.140625" style="28" customWidth="1"/>
    <col min="4103" max="4103" width="12.85546875" style="28" customWidth="1"/>
    <col min="4104" max="4104" width="6.28515625" style="28" customWidth="1"/>
    <col min="4105" max="4105" width="7.85546875" style="28" customWidth="1"/>
    <col min="4106" max="4106" width="8" style="28" customWidth="1"/>
    <col min="4107" max="4107" width="9.42578125" style="28" customWidth="1"/>
    <col min="4108" max="4352" width="9.140625" style="28"/>
    <col min="4353" max="4353" width="7.42578125" style="28" customWidth="1"/>
    <col min="4354" max="4354" width="5.140625" style="28" customWidth="1"/>
    <col min="4355" max="4356" width="9.140625" style="28"/>
    <col min="4357" max="4357" width="4.5703125" style="28" customWidth="1"/>
    <col min="4358" max="4358" width="5.140625" style="28" customWidth="1"/>
    <col min="4359" max="4359" width="12.85546875" style="28" customWidth="1"/>
    <col min="4360" max="4360" width="6.28515625" style="28" customWidth="1"/>
    <col min="4361" max="4361" width="7.85546875" style="28" customWidth="1"/>
    <col min="4362" max="4362" width="8" style="28" customWidth="1"/>
    <col min="4363" max="4363" width="9.42578125" style="28" customWidth="1"/>
    <col min="4364" max="4608" width="9.140625" style="28"/>
    <col min="4609" max="4609" width="7.42578125" style="28" customWidth="1"/>
    <col min="4610" max="4610" width="5.140625" style="28" customWidth="1"/>
    <col min="4611" max="4612" width="9.140625" style="28"/>
    <col min="4613" max="4613" width="4.5703125" style="28" customWidth="1"/>
    <col min="4614" max="4614" width="5.140625" style="28" customWidth="1"/>
    <col min="4615" max="4615" width="12.85546875" style="28" customWidth="1"/>
    <col min="4616" max="4616" width="6.28515625" style="28" customWidth="1"/>
    <col min="4617" max="4617" width="7.85546875" style="28" customWidth="1"/>
    <col min="4618" max="4618" width="8" style="28" customWidth="1"/>
    <col min="4619" max="4619" width="9.42578125" style="28" customWidth="1"/>
    <col min="4620" max="4864" width="9.140625" style="28"/>
    <col min="4865" max="4865" width="7.42578125" style="28" customWidth="1"/>
    <col min="4866" max="4866" width="5.140625" style="28" customWidth="1"/>
    <col min="4867" max="4868" width="9.140625" style="28"/>
    <col min="4869" max="4869" width="4.5703125" style="28" customWidth="1"/>
    <col min="4870" max="4870" width="5.140625" style="28" customWidth="1"/>
    <col min="4871" max="4871" width="12.85546875" style="28" customWidth="1"/>
    <col min="4872" max="4872" width="6.28515625" style="28" customWidth="1"/>
    <col min="4873" max="4873" width="7.85546875" style="28" customWidth="1"/>
    <col min="4874" max="4874" width="8" style="28" customWidth="1"/>
    <col min="4875" max="4875" width="9.42578125" style="28" customWidth="1"/>
    <col min="4876" max="5120" width="9.140625" style="28"/>
    <col min="5121" max="5121" width="7.42578125" style="28" customWidth="1"/>
    <col min="5122" max="5122" width="5.140625" style="28" customWidth="1"/>
    <col min="5123" max="5124" width="9.140625" style="28"/>
    <col min="5125" max="5125" width="4.5703125" style="28" customWidth="1"/>
    <col min="5126" max="5126" width="5.140625" style="28" customWidth="1"/>
    <col min="5127" max="5127" width="12.85546875" style="28" customWidth="1"/>
    <col min="5128" max="5128" width="6.28515625" style="28" customWidth="1"/>
    <col min="5129" max="5129" width="7.85546875" style="28" customWidth="1"/>
    <col min="5130" max="5130" width="8" style="28" customWidth="1"/>
    <col min="5131" max="5131" width="9.42578125" style="28" customWidth="1"/>
    <col min="5132" max="5376" width="9.140625" style="28"/>
    <col min="5377" max="5377" width="7.42578125" style="28" customWidth="1"/>
    <col min="5378" max="5378" width="5.140625" style="28" customWidth="1"/>
    <col min="5379" max="5380" width="9.140625" style="28"/>
    <col min="5381" max="5381" width="4.5703125" style="28" customWidth="1"/>
    <col min="5382" max="5382" width="5.140625" style="28" customWidth="1"/>
    <col min="5383" max="5383" width="12.85546875" style="28" customWidth="1"/>
    <col min="5384" max="5384" width="6.28515625" style="28" customWidth="1"/>
    <col min="5385" max="5385" width="7.85546875" style="28" customWidth="1"/>
    <col min="5386" max="5386" width="8" style="28" customWidth="1"/>
    <col min="5387" max="5387" width="9.42578125" style="28" customWidth="1"/>
    <col min="5388" max="5632" width="9.140625" style="28"/>
    <col min="5633" max="5633" width="7.42578125" style="28" customWidth="1"/>
    <col min="5634" max="5634" width="5.140625" style="28" customWidth="1"/>
    <col min="5635" max="5636" width="9.140625" style="28"/>
    <col min="5637" max="5637" width="4.5703125" style="28" customWidth="1"/>
    <col min="5638" max="5638" width="5.140625" style="28" customWidth="1"/>
    <col min="5639" max="5639" width="12.85546875" style="28" customWidth="1"/>
    <col min="5640" max="5640" width="6.28515625" style="28" customWidth="1"/>
    <col min="5641" max="5641" width="7.85546875" style="28" customWidth="1"/>
    <col min="5642" max="5642" width="8" style="28" customWidth="1"/>
    <col min="5643" max="5643" width="9.42578125" style="28" customWidth="1"/>
    <col min="5644" max="5888" width="9.140625" style="28"/>
    <col min="5889" max="5889" width="7.42578125" style="28" customWidth="1"/>
    <col min="5890" max="5890" width="5.140625" style="28" customWidth="1"/>
    <col min="5891" max="5892" width="9.140625" style="28"/>
    <col min="5893" max="5893" width="4.5703125" style="28" customWidth="1"/>
    <col min="5894" max="5894" width="5.140625" style="28" customWidth="1"/>
    <col min="5895" max="5895" width="12.85546875" style="28" customWidth="1"/>
    <col min="5896" max="5896" width="6.28515625" style="28" customWidth="1"/>
    <col min="5897" max="5897" width="7.85546875" style="28" customWidth="1"/>
    <col min="5898" max="5898" width="8" style="28" customWidth="1"/>
    <col min="5899" max="5899" width="9.42578125" style="28" customWidth="1"/>
    <col min="5900" max="6144" width="9.140625" style="28"/>
    <col min="6145" max="6145" width="7.42578125" style="28" customWidth="1"/>
    <col min="6146" max="6146" width="5.140625" style="28" customWidth="1"/>
    <col min="6147" max="6148" width="9.140625" style="28"/>
    <col min="6149" max="6149" width="4.5703125" style="28" customWidth="1"/>
    <col min="6150" max="6150" width="5.140625" style="28" customWidth="1"/>
    <col min="6151" max="6151" width="12.85546875" style="28" customWidth="1"/>
    <col min="6152" max="6152" width="6.28515625" style="28" customWidth="1"/>
    <col min="6153" max="6153" width="7.85546875" style="28" customWidth="1"/>
    <col min="6154" max="6154" width="8" style="28" customWidth="1"/>
    <col min="6155" max="6155" width="9.42578125" style="28" customWidth="1"/>
    <col min="6156" max="6400" width="9.140625" style="28"/>
    <col min="6401" max="6401" width="7.42578125" style="28" customWidth="1"/>
    <col min="6402" max="6402" width="5.140625" style="28" customWidth="1"/>
    <col min="6403" max="6404" width="9.140625" style="28"/>
    <col min="6405" max="6405" width="4.5703125" style="28" customWidth="1"/>
    <col min="6406" max="6406" width="5.140625" style="28" customWidth="1"/>
    <col min="6407" max="6407" width="12.85546875" style="28" customWidth="1"/>
    <col min="6408" max="6408" width="6.28515625" style="28" customWidth="1"/>
    <col min="6409" max="6409" width="7.85546875" style="28" customWidth="1"/>
    <col min="6410" max="6410" width="8" style="28" customWidth="1"/>
    <col min="6411" max="6411" width="9.42578125" style="28" customWidth="1"/>
    <col min="6412" max="6656" width="9.140625" style="28"/>
    <col min="6657" max="6657" width="7.42578125" style="28" customWidth="1"/>
    <col min="6658" max="6658" width="5.140625" style="28" customWidth="1"/>
    <col min="6659" max="6660" width="9.140625" style="28"/>
    <col min="6661" max="6661" width="4.5703125" style="28" customWidth="1"/>
    <col min="6662" max="6662" width="5.140625" style="28" customWidth="1"/>
    <col min="6663" max="6663" width="12.85546875" style="28" customWidth="1"/>
    <col min="6664" max="6664" width="6.28515625" style="28" customWidth="1"/>
    <col min="6665" max="6665" width="7.85546875" style="28" customWidth="1"/>
    <col min="6666" max="6666" width="8" style="28" customWidth="1"/>
    <col min="6667" max="6667" width="9.42578125" style="28" customWidth="1"/>
    <col min="6668" max="6912" width="9.140625" style="28"/>
    <col min="6913" max="6913" width="7.42578125" style="28" customWidth="1"/>
    <col min="6914" max="6914" width="5.140625" style="28" customWidth="1"/>
    <col min="6915" max="6916" width="9.140625" style="28"/>
    <col min="6917" max="6917" width="4.5703125" style="28" customWidth="1"/>
    <col min="6918" max="6918" width="5.140625" style="28" customWidth="1"/>
    <col min="6919" max="6919" width="12.85546875" style="28" customWidth="1"/>
    <col min="6920" max="6920" width="6.28515625" style="28" customWidth="1"/>
    <col min="6921" max="6921" width="7.85546875" style="28" customWidth="1"/>
    <col min="6922" max="6922" width="8" style="28" customWidth="1"/>
    <col min="6923" max="6923" width="9.42578125" style="28" customWidth="1"/>
    <col min="6924" max="7168" width="9.140625" style="28"/>
    <col min="7169" max="7169" width="7.42578125" style="28" customWidth="1"/>
    <col min="7170" max="7170" width="5.140625" style="28" customWidth="1"/>
    <col min="7171" max="7172" width="9.140625" style="28"/>
    <col min="7173" max="7173" width="4.5703125" style="28" customWidth="1"/>
    <col min="7174" max="7174" width="5.140625" style="28" customWidth="1"/>
    <col min="7175" max="7175" width="12.85546875" style="28" customWidth="1"/>
    <col min="7176" max="7176" width="6.28515625" style="28" customWidth="1"/>
    <col min="7177" max="7177" width="7.85546875" style="28" customWidth="1"/>
    <col min="7178" max="7178" width="8" style="28" customWidth="1"/>
    <col min="7179" max="7179" width="9.42578125" style="28" customWidth="1"/>
    <col min="7180" max="7424" width="9.140625" style="28"/>
    <col min="7425" max="7425" width="7.42578125" style="28" customWidth="1"/>
    <col min="7426" max="7426" width="5.140625" style="28" customWidth="1"/>
    <col min="7427" max="7428" width="9.140625" style="28"/>
    <col min="7429" max="7429" width="4.5703125" style="28" customWidth="1"/>
    <col min="7430" max="7430" width="5.140625" style="28" customWidth="1"/>
    <col min="7431" max="7431" width="12.85546875" style="28" customWidth="1"/>
    <col min="7432" max="7432" width="6.28515625" style="28" customWidth="1"/>
    <col min="7433" max="7433" width="7.85546875" style="28" customWidth="1"/>
    <col min="7434" max="7434" width="8" style="28" customWidth="1"/>
    <col min="7435" max="7435" width="9.42578125" style="28" customWidth="1"/>
    <col min="7436" max="7680" width="9.140625" style="28"/>
    <col min="7681" max="7681" width="7.42578125" style="28" customWidth="1"/>
    <col min="7682" max="7682" width="5.140625" style="28" customWidth="1"/>
    <col min="7683" max="7684" width="9.140625" style="28"/>
    <col min="7685" max="7685" width="4.5703125" style="28" customWidth="1"/>
    <col min="7686" max="7686" width="5.140625" style="28" customWidth="1"/>
    <col min="7687" max="7687" width="12.85546875" style="28" customWidth="1"/>
    <col min="7688" max="7688" width="6.28515625" style="28" customWidth="1"/>
    <col min="7689" max="7689" width="7.85546875" style="28" customWidth="1"/>
    <col min="7690" max="7690" width="8" style="28" customWidth="1"/>
    <col min="7691" max="7691" width="9.42578125" style="28" customWidth="1"/>
    <col min="7692" max="7936" width="9.140625" style="28"/>
    <col min="7937" max="7937" width="7.42578125" style="28" customWidth="1"/>
    <col min="7938" max="7938" width="5.140625" style="28" customWidth="1"/>
    <col min="7939" max="7940" width="9.140625" style="28"/>
    <col min="7941" max="7941" width="4.5703125" style="28" customWidth="1"/>
    <col min="7942" max="7942" width="5.140625" style="28" customWidth="1"/>
    <col min="7943" max="7943" width="12.85546875" style="28" customWidth="1"/>
    <col min="7944" max="7944" width="6.28515625" style="28" customWidth="1"/>
    <col min="7945" max="7945" width="7.85546875" style="28" customWidth="1"/>
    <col min="7946" max="7946" width="8" style="28" customWidth="1"/>
    <col min="7947" max="7947" width="9.42578125" style="28" customWidth="1"/>
    <col min="7948" max="8192" width="9.140625" style="28"/>
    <col min="8193" max="8193" width="7.42578125" style="28" customWidth="1"/>
    <col min="8194" max="8194" width="5.140625" style="28" customWidth="1"/>
    <col min="8195" max="8196" width="9.140625" style="28"/>
    <col min="8197" max="8197" width="4.5703125" style="28" customWidth="1"/>
    <col min="8198" max="8198" width="5.140625" style="28" customWidth="1"/>
    <col min="8199" max="8199" width="12.85546875" style="28" customWidth="1"/>
    <col min="8200" max="8200" width="6.28515625" style="28" customWidth="1"/>
    <col min="8201" max="8201" width="7.85546875" style="28" customWidth="1"/>
    <col min="8202" max="8202" width="8" style="28" customWidth="1"/>
    <col min="8203" max="8203" width="9.42578125" style="28" customWidth="1"/>
    <col min="8204" max="8448" width="9.140625" style="28"/>
    <col min="8449" max="8449" width="7.42578125" style="28" customWidth="1"/>
    <col min="8450" max="8450" width="5.140625" style="28" customWidth="1"/>
    <col min="8451" max="8452" width="9.140625" style="28"/>
    <col min="8453" max="8453" width="4.5703125" style="28" customWidth="1"/>
    <col min="8454" max="8454" width="5.140625" style="28" customWidth="1"/>
    <col min="8455" max="8455" width="12.85546875" style="28" customWidth="1"/>
    <col min="8456" max="8456" width="6.28515625" style="28" customWidth="1"/>
    <col min="8457" max="8457" width="7.85546875" style="28" customWidth="1"/>
    <col min="8458" max="8458" width="8" style="28" customWidth="1"/>
    <col min="8459" max="8459" width="9.42578125" style="28" customWidth="1"/>
    <col min="8460" max="8704" width="9.140625" style="28"/>
    <col min="8705" max="8705" width="7.42578125" style="28" customWidth="1"/>
    <col min="8706" max="8706" width="5.140625" style="28" customWidth="1"/>
    <col min="8707" max="8708" width="9.140625" style="28"/>
    <col min="8709" max="8709" width="4.5703125" style="28" customWidth="1"/>
    <col min="8710" max="8710" width="5.140625" style="28" customWidth="1"/>
    <col min="8711" max="8711" width="12.85546875" style="28" customWidth="1"/>
    <col min="8712" max="8712" width="6.28515625" style="28" customWidth="1"/>
    <col min="8713" max="8713" width="7.85546875" style="28" customWidth="1"/>
    <col min="8714" max="8714" width="8" style="28" customWidth="1"/>
    <col min="8715" max="8715" width="9.42578125" style="28" customWidth="1"/>
    <col min="8716" max="8960" width="9.140625" style="28"/>
    <col min="8961" max="8961" width="7.42578125" style="28" customWidth="1"/>
    <col min="8962" max="8962" width="5.140625" style="28" customWidth="1"/>
    <col min="8963" max="8964" width="9.140625" style="28"/>
    <col min="8965" max="8965" width="4.5703125" style="28" customWidth="1"/>
    <col min="8966" max="8966" width="5.140625" style="28" customWidth="1"/>
    <col min="8967" max="8967" width="12.85546875" style="28" customWidth="1"/>
    <col min="8968" max="8968" width="6.28515625" style="28" customWidth="1"/>
    <col min="8969" max="8969" width="7.85546875" style="28" customWidth="1"/>
    <col min="8970" max="8970" width="8" style="28" customWidth="1"/>
    <col min="8971" max="8971" width="9.42578125" style="28" customWidth="1"/>
    <col min="8972" max="9216" width="9.140625" style="28"/>
    <col min="9217" max="9217" width="7.42578125" style="28" customWidth="1"/>
    <col min="9218" max="9218" width="5.140625" style="28" customWidth="1"/>
    <col min="9219" max="9220" width="9.140625" style="28"/>
    <col min="9221" max="9221" width="4.5703125" style="28" customWidth="1"/>
    <col min="9222" max="9222" width="5.140625" style="28" customWidth="1"/>
    <col min="9223" max="9223" width="12.85546875" style="28" customWidth="1"/>
    <col min="9224" max="9224" width="6.28515625" style="28" customWidth="1"/>
    <col min="9225" max="9225" width="7.85546875" style="28" customWidth="1"/>
    <col min="9226" max="9226" width="8" style="28" customWidth="1"/>
    <col min="9227" max="9227" width="9.42578125" style="28" customWidth="1"/>
    <col min="9228" max="9472" width="9.140625" style="28"/>
    <col min="9473" max="9473" width="7.42578125" style="28" customWidth="1"/>
    <col min="9474" max="9474" width="5.140625" style="28" customWidth="1"/>
    <col min="9475" max="9476" width="9.140625" style="28"/>
    <col min="9477" max="9477" width="4.5703125" style="28" customWidth="1"/>
    <col min="9478" max="9478" width="5.140625" style="28" customWidth="1"/>
    <col min="9479" max="9479" width="12.85546875" style="28" customWidth="1"/>
    <col min="9480" max="9480" width="6.28515625" style="28" customWidth="1"/>
    <col min="9481" max="9481" width="7.85546875" style="28" customWidth="1"/>
    <col min="9482" max="9482" width="8" style="28" customWidth="1"/>
    <col min="9483" max="9483" width="9.42578125" style="28" customWidth="1"/>
    <col min="9484" max="9728" width="9.140625" style="28"/>
    <col min="9729" max="9729" width="7.42578125" style="28" customWidth="1"/>
    <col min="9730" max="9730" width="5.140625" style="28" customWidth="1"/>
    <col min="9731" max="9732" width="9.140625" style="28"/>
    <col min="9733" max="9733" width="4.5703125" style="28" customWidth="1"/>
    <col min="9734" max="9734" width="5.140625" style="28" customWidth="1"/>
    <col min="9735" max="9735" width="12.85546875" style="28" customWidth="1"/>
    <col min="9736" max="9736" width="6.28515625" style="28" customWidth="1"/>
    <col min="9737" max="9737" width="7.85546875" style="28" customWidth="1"/>
    <col min="9738" max="9738" width="8" style="28" customWidth="1"/>
    <col min="9739" max="9739" width="9.42578125" style="28" customWidth="1"/>
    <col min="9740" max="9984" width="9.140625" style="28"/>
    <col min="9985" max="9985" width="7.42578125" style="28" customWidth="1"/>
    <col min="9986" max="9986" width="5.140625" style="28" customWidth="1"/>
    <col min="9987" max="9988" width="9.140625" style="28"/>
    <col min="9989" max="9989" width="4.5703125" style="28" customWidth="1"/>
    <col min="9990" max="9990" width="5.140625" style="28" customWidth="1"/>
    <col min="9991" max="9991" width="12.85546875" style="28" customWidth="1"/>
    <col min="9992" max="9992" width="6.28515625" style="28" customWidth="1"/>
    <col min="9993" max="9993" width="7.85546875" style="28" customWidth="1"/>
    <col min="9994" max="9994" width="8" style="28" customWidth="1"/>
    <col min="9995" max="9995" width="9.42578125" style="28" customWidth="1"/>
    <col min="9996" max="10240" width="9.140625" style="28"/>
    <col min="10241" max="10241" width="7.42578125" style="28" customWidth="1"/>
    <col min="10242" max="10242" width="5.140625" style="28" customWidth="1"/>
    <col min="10243" max="10244" width="9.140625" style="28"/>
    <col min="10245" max="10245" width="4.5703125" style="28" customWidth="1"/>
    <col min="10246" max="10246" width="5.140625" style="28" customWidth="1"/>
    <col min="10247" max="10247" width="12.85546875" style="28" customWidth="1"/>
    <col min="10248" max="10248" width="6.28515625" style="28" customWidth="1"/>
    <col min="10249" max="10249" width="7.85546875" style="28" customWidth="1"/>
    <col min="10250" max="10250" width="8" style="28" customWidth="1"/>
    <col min="10251" max="10251" width="9.42578125" style="28" customWidth="1"/>
    <col min="10252" max="10496" width="9.140625" style="28"/>
    <col min="10497" max="10497" width="7.42578125" style="28" customWidth="1"/>
    <col min="10498" max="10498" width="5.140625" style="28" customWidth="1"/>
    <col min="10499" max="10500" width="9.140625" style="28"/>
    <col min="10501" max="10501" width="4.5703125" style="28" customWidth="1"/>
    <col min="10502" max="10502" width="5.140625" style="28" customWidth="1"/>
    <col min="10503" max="10503" width="12.85546875" style="28" customWidth="1"/>
    <col min="10504" max="10504" width="6.28515625" style="28" customWidth="1"/>
    <col min="10505" max="10505" width="7.85546875" style="28" customWidth="1"/>
    <col min="10506" max="10506" width="8" style="28" customWidth="1"/>
    <col min="10507" max="10507" width="9.42578125" style="28" customWidth="1"/>
    <col min="10508" max="10752" width="9.140625" style="28"/>
    <col min="10753" max="10753" width="7.42578125" style="28" customWidth="1"/>
    <col min="10754" max="10754" width="5.140625" style="28" customWidth="1"/>
    <col min="10755" max="10756" width="9.140625" style="28"/>
    <col min="10757" max="10757" width="4.5703125" style="28" customWidth="1"/>
    <col min="10758" max="10758" width="5.140625" style="28" customWidth="1"/>
    <col min="10759" max="10759" width="12.85546875" style="28" customWidth="1"/>
    <col min="10760" max="10760" width="6.28515625" style="28" customWidth="1"/>
    <col min="10761" max="10761" width="7.85546875" style="28" customWidth="1"/>
    <col min="10762" max="10762" width="8" style="28" customWidth="1"/>
    <col min="10763" max="10763" width="9.42578125" style="28" customWidth="1"/>
    <col min="10764" max="11008" width="9.140625" style="28"/>
    <col min="11009" max="11009" width="7.42578125" style="28" customWidth="1"/>
    <col min="11010" max="11010" width="5.140625" style="28" customWidth="1"/>
    <col min="11011" max="11012" width="9.140625" style="28"/>
    <col min="11013" max="11013" width="4.5703125" style="28" customWidth="1"/>
    <col min="11014" max="11014" width="5.140625" style="28" customWidth="1"/>
    <col min="11015" max="11015" width="12.85546875" style="28" customWidth="1"/>
    <col min="11016" max="11016" width="6.28515625" style="28" customWidth="1"/>
    <col min="11017" max="11017" width="7.85546875" style="28" customWidth="1"/>
    <col min="11018" max="11018" width="8" style="28" customWidth="1"/>
    <col min="11019" max="11019" width="9.42578125" style="28" customWidth="1"/>
    <col min="11020" max="11264" width="9.140625" style="28"/>
    <col min="11265" max="11265" width="7.42578125" style="28" customWidth="1"/>
    <col min="11266" max="11266" width="5.140625" style="28" customWidth="1"/>
    <col min="11267" max="11268" width="9.140625" style="28"/>
    <col min="11269" max="11269" width="4.5703125" style="28" customWidth="1"/>
    <col min="11270" max="11270" width="5.140625" style="28" customWidth="1"/>
    <col min="11271" max="11271" width="12.85546875" style="28" customWidth="1"/>
    <col min="11272" max="11272" width="6.28515625" style="28" customWidth="1"/>
    <col min="11273" max="11273" width="7.85546875" style="28" customWidth="1"/>
    <col min="11274" max="11274" width="8" style="28" customWidth="1"/>
    <col min="11275" max="11275" width="9.42578125" style="28" customWidth="1"/>
    <col min="11276" max="11520" width="9.140625" style="28"/>
    <col min="11521" max="11521" width="7.42578125" style="28" customWidth="1"/>
    <col min="11522" max="11522" width="5.140625" style="28" customWidth="1"/>
    <col min="11523" max="11524" width="9.140625" style="28"/>
    <col min="11525" max="11525" width="4.5703125" style="28" customWidth="1"/>
    <col min="11526" max="11526" width="5.140625" style="28" customWidth="1"/>
    <col min="11527" max="11527" width="12.85546875" style="28" customWidth="1"/>
    <col min="11528" max="11528" width="6.28515625" style="28" customWidth="1"/>
    <col min="11529" max="11529" width="7.85546875" style="28" customWidth="1"/>
    <col min="11530" max="11530" width="8" style="28" customWidth="1"/>
    <col min="11531" max="11531" width="9.42578125" style="28" customWidth="1"/>
    <col min="11532" max="11776" width="9.140625" style="28"/>
    <col min="11777" max="11777" width="7.42578125" style="28" customWidth="1"/>
    <col min="11778" max="11778" width="5.140625" style="28" customWidth="1"/>
    <col min="11779" max="11780" width="9.140625" style="28"/>
    <col min="11781" max="11781" width="4.5703125" style="28" customWidth="1"/>
    <col min="11782" max="11782" width="5.140625" style="28" customWidth="1"/>
    <col min="11783" max="11783" width="12.85546875" style="28" customWidth="1"/>
    <col min="11784" max="11784" width="6.28515625" style="28" customWidth="1"/>
    <col min="11785" max="11785" width="7.85546875" style="28" customWidth="1"/>
    <col min="11786" max="11786" width="8" style="28" customWidth="1"/>
    <col min="11787" max="11787" width="9.42578125" style="28" customWidth="1"/>
    <col min="11788" max="12032" width="9.140625" style="28"/>
    <col min="12033" max="12033" width="7.42578125" style="28" customWidth="1"/>
    <col min="12034" max="12034" width="5.140625" style="28" customWidth="1"/>
    <col min="12035" max="12036" width="9.140625" style="28"/>
    <col min="12037" max="12037" width="4.5703125" style="28" customWidth="1"/>
    <col min="12038" max="12038" width="5.140625" style="28" customWidth="1"/>
    <col min="12039" max="12039" width="12.85546875" style="28" customWidth="1"/>
    <col min="12040" max="12040" width="6.28515625" style="28" customWidth="1"/>
    <col min="12041" max="12041" width="7.85546875" style="28" customWidth="1"/>
    <col min="12042" max="12042" width="8" style="28" customWidth="1"/>
    <col min="12043" max="12043" width="9.42578125" style="28" customWidth="1"/>
    <col min="12044" max="12288" width="9.140625" style="28"/>
    <col min="12289" max="12289" width="7.42578125" style="28" customWidth="1"/>
    <col min="12290" max="12290" width="5.140625" style="28" customWidth="1"/>
    <col min="12291" max="12292" width="9.140625" style="28"/>
    <col min="12293" max="12293" width="4.5703125" style="28" customWidth="1"/>
    <col min="12294" max="12294" width="5.140625" style="28" customWidth="1"/>
    <col min="12295" max="12295" width="12.85546875" style="28" customWidth="1"/>
    <col min="12296" max="12296" width="6.28515625" style="28" customWidth="1"/>
    <col min="12297" max="12297" width="7.85546875" style="28" customWidth="1"/>
    <col min="12298" max="12298" width="8" style="28" customWidth="1"/>
    <col min="12299" max="12299" width="9.42578125" style="28" customWidth="1"/>
    <col min="12300" max="12544" width="9.140625" style="28"/>
    <col min="12545" max="12545" width="7.42578125" style="28" customWidth="1"/>
    <col min="12546" max="12546" width="5.140625" style="28" customWidth="1"/>
    <col min="12547" max="12548" width="9.140625" style="28"/>
    <col min="12549" max="12549" width="4.5703125" style="28" customWidth="1"/>
    <col min="12550" max="12550" width="5.140625" style="28" customWidth="1"/>
    <col min="12551" max="12551" width="12.85546875" style="28" customWidth="1"/>
    <col min="12552" max="12552" width="6.28515625" style="28" customWidth="1"/>
    <col min="12553" max="12553" width="7.85546875" style="28" customWidth="1"/>
    <col min="12554" max="12554" width="8" style="28" customWidth="1"/>
    <col min="12555" max="12555" width="9.42578125" style="28" customWidth="1"/>
    <col min="12556" max="12800" width="9.140625" style="28"/>
    <col min="12801" max="12801" width="7.42578125" style="28" customWidth="1"/>
    <col min="12802" max="12802" width="5.140625" style="28" customWidth="1"/>
    <col min="12803" max="12804" width="9.140625" style="28"/>
    <col min="12805" max="12805" width="4.5703125" style="28" customWidth="1"/>
    <col min="12806" max="12806" width="5.140625" style="28" customWidth="1"/>
    <col min="12807" max="12807" width="12.85546875" style="28" customWidth="1"/>
    <col min="12808" max="12808" width="6.28515625" style="28" customWidth="1"/>
    <col min="12809" max="12809" width="7.85546875" style="28" customWidth="1"/>
    <col min="12810" max="12810" width="8" style="28" customWidth="1"/>
    <col min="12811" max="12811" width="9.42578125" style="28" customWidth="1"/>
    <col min="12812" max="13056" width="9.140625" style="28"/>
    <col min="13057" max="13057" width="7.42578125" style="28" customWidth="1"/>
    <col min="13058" max="13058" width="5.140625" style="28" customWidth="1"/>
    <col min="13059" max="13060" width="9.140625" style="28"/>
    <col min="13061" max="13061" width="4.5703125" style="28" customWidth="1"/>
    <col min="13062" max="13062" width="5.140625" style="28" customWidth="1"/>
    <col min="13063" max="13063" width="12.85546875" style="28" customWidth="1"/>
    <col min="13064" max="13064" width="6.28515625" style="28" customWidth="1"/>
    <col min="13065" max="13065" width="7.85546875" style="28" customWidth="1"/>
    <col min="13066" max="13066" width="8" style="28" customWidth="1"/>
    <col min="13067" max="13067" width="9.42578125" style="28" customWidth="1"/>
    <col min="13068" max="13312" width="9.140625" style="28"/>
    <col min="13313" max="13313" width="7.42578125" style="28" customWidth="1"/>
    <col min="13314" max="13314" width="5.140625" style="28" customWidth="1"/>
    <col min="13315" max="13316" width="9.140625" style="28"/>
    <col min="13317" max="13317" width="4.5703125" style="28" customWidth="1"/>
    <col min="13318" max="13318" width="5.140625" style="28" customWidth="1"/>
    <col min="13319" max="13319" width="12.85546875" style="28" customWidth="1"/>
    <col min="13320" max="13320" width="6.28515625" style="28" customWidth="1"/>
    <col min="13321" max="13321" width="7.85546875" style="28" customWidth="1"/>
    <col min="13322" max="13322" width="8" style="28" customWidth="1"/>
    <col min="13323" max="13323" width="9.42578125" style="28" customWidth="1"/>
    <col min="13324" max="13568" width="9.140625" style="28"/>
    <col min="13569" max="13569" width="7.42578125" style="28" customWidth="1"/>
    <col min="13570" max="13570" width="5.140625" style="28" customWidth="1"/>
    <col min="13571" max="13572" width="9.140625" style="28"/>
    <col min="13573" max="13573" width="4.5703125" style="28" customWidth="1"/>
    <col min="13574" max="13574" width="5.140625" style="28" customWidth="1"/>
    <col min="13575" max="13575" width="12.85546875" style="28" customWidth="1"/>
    <col min="13576" max="13576" width="6.28515625" style="28" customWidth="1"/>
    <col min="13577" max="13577" width="7.85546875" style="28" customWidth="1"/>
    <col min="13578" max="13578" width="8" style="28" customWidth="1"/>
    <col min="13579" max="13579" width="9.42578125" style="28" customWidth="1"/>
    <col min="13580" max="13824" width="9.140625" style="28"/>
    <col min="13825" max="13825" width="7.42578125" style="28" customWidth="1"/>
    <col min="13826" max="13826" width="5.140625" style="28" customWidth="1"/>
    <col min="13827" max="13828" width="9.140625" style="28"/>
    <col min="13829" max="13829" width="4.5703125" style="28" customWidth="1"/>
    <col min="13830" max="13830" width="5.140625" style="28" customWidth="1"/>
    <col min="13831" max="13831" width="12.85546875" style="28" customWidth="1"/>
    <col min="13832" max="13832" width="6.28515625" style="28" customWidth="1"/>
    <col min="13833" max="13833" width="7.85546875" style="28" customWidth="1"/>
    <col min="13834" max="13834" width="8" style="28" customWidth="1"/>
    <col min="13835" max="13835" width="9.42578125" style="28" customWidth="1"/>
    <col min="13836" max="14080" width="9.140625" style="28"/>
    <col min="14081" max="14081" width="7.42578125" style="28" customWidth="1"/>
    <col min="14082" max="14082" width="5.140625" style="28" customWidth="1"/>
    <col min="14083" max="14084" width="9.140625" style="28"/>
    <col min="14085" max="14085" width="4.5703125" style="28" customWidth="1"/>
    <col min="14086" max="14086" width="5.140625" style="28" customWidth="1"/>
    <col min="14087" max="14087" width="12.85546875" style="28" customWidth="1"/>
    <col min="14088" max="14088" width="6.28515625" style="28" customWidth="1"/>
    <col min="14089" max="14089" width="7.85546875" style="28" customWidth="1"/>
    <col min="14090" max="14090" width="8" style="28" customWidth="1"/>
    <col min="14091" max="14091" width="9.42578125" style="28" customWidth="1"/>
    <col min="14092" max="14336" width="9.140625" style="28"/>
    <col min="14337" max="14337" width="7.42578125" style="28" customWidth="1"/>
    <col min="14338" max="14338" width="5.140625" style="28" customWidth="1"/>
    <col min="14339" max="14340" width="9.140625" style="28"/>
    <col min="14341" max="14341" width="4.5703125" style="28" customWidth="1"/>
    <col min="14342" max="14342" width="5.140625" style="28" customWidth="1"/>
    <col min="14343" max="14343" width="12.85546875" style="28" customWidth="1"/>
    <col min="14344" max="14344" width="6.28515625" style="28" customWidth="1"/>
    <col min="14345" max="14345" width="7.85546875" style="28" customWidth="1"/>
    <col min="14346" max="14346" width="8" style="28" customWidth="1"/>
    <col min="14347" max="14347" width="9.42578125" style="28" customWidth="1"/>
    <col min="14348" max="14592" width="9.140625" style="28"/>
    <col min="14593" max="14593" width="7.42578125" style="28" customWidth="1"/>
    <col min="14594" max="14594" width="5.140625" style="28" customWidth="1"/>
    <col min="14595" max="14596" width="9.140625" style="28"/>
    <col min="14597" max="14597" width="4.5703125" style="28" customWidth="1"/>
    <col min="14598" max="14598" width="5.140625" style="28" customWidth="1"/>
    <col min="14599" max="14599" width="12.85546875" style="28" customWidth="1"/>
    <col min="14600" max="14600" width="6.28515625" style="28" customWidth="1"/>
    <col min="14601" max="14601" width="7.85546875" style="28" customWidth="1"/>
    <col min="14602" max="14602" width="8" style="28" customWidth="1"/>
    <col min="14603" max="14603" width="9.42578125" style="28" customWidth="1"/>
    <col min="14604" max="14848" width="9.140625" style="28"/>
    <col min="14849" max="14849" width="7.42578125" style="28" customWidth="1"/>
    <col min="14850" max="14850" width="5.140625" style="28" customWidth="1"/>
    <col min="14851" max="14852" width="9.140625" style="28"/>
    <col min="14853" max="14853" width="4.5703125" style="28" customWidth="1"/>
    <col min="14854" max="14854" width="5.140625" style="28" customWidth="1"/>
    <col min="14855" max="14855" width="12.85546875" style="28" customWidth="1"/>
    <col min="14856" max="14856" width="6.28515625" style="28" customWidth="1"/>
    <col min="14857" max="14857" width="7.85546875" style="28" customWidth="1"/>
    <col min="14858" max="14858" width="8" style="28" customWidth="1"/>
    <col min="14859" max="14859" width="9.42578125" style="28" customWidth="1"/>
    <col min="14860" max="15104" width="9.140625" style="28"/>
    <col min="15105" max="15105" width="7.42578125" style="28" customWidth="1"/>
    <col min="15106" max="15106" width="5.140625" style="28" customWidth="1"/>
    <col min="15107" max="15108" width="9.140625" style="28"/>
    <col min="15109" max="15109" width="4.5703125" style="28" customWidth="1"/>
    <col min="15110" max="15110" width="5.140625" style="28" customWidth="1"/>
    <col min="15111" max="15111" width="12.85546875" style="28" customWidth="1"/>
    <col min="15112" max="15112" width="6.28515625" style="28" customWidth="1"/>
    <col min="15113" max="15113" width="7.85546875" style="28" customWidth="1"/>
    <col min="15114" max="15114" width="8" style="28" customWidth="1"/>
    <col min="15115" max="15115" width="9.42578125" style="28" customWidth="1"/>
    <col min="15116" max="15360" width="9.140625" style="28"/>
    <col min="15361" max="15361" width="7.42578125" style="28" customWidth="1"/>
    <col min="15362" max="15362" width="5.140625" style="28" customWidth="1"/>
    <col min="15363" max="15364" width="9.140625" style="28"/>
    <col min="15365" max="15365" width="4.5703125" style="28" customWidth="1"/>
    <col min="15366" max="15366" width="5.140625" style="28" customWidth="1"/>
    <col min="15367" max="15367" width="12.85546875" style="28" customWidth="1"/>
    <col min="15368" max="15368" width="6.28515625" style="28" customWidth="1"/>
    <col min="15369" max="15369" width="7.85546875" style="28" customWidth="1"/>
    <col min="15370" max="15370" width="8" style="28" customWidth="1"/>
    <col min="15371" max="15371" width="9.42578125" style="28" customWidth="1"/>
    <col min="15372" max="15616" width="9.140625" style="28"/>
    <col min="15617" max="15617" width="7.42578125" style="28" customWidth="1"/>
    <col min="15618" max="15618" width="5.140625" style="28" customWidth="1"/>
    <col min="15619" max="15620" width="9.140625" style="28"/>
    <col min="15621" max="15621" width="4.5703125" style="28" customWidth="1"/>
    <col min="15622" max="15622" width="5.140625" style="28" customWidth="1"/>
    <col min="15623" max="15623" width="12.85546875" style="28" customWidth="1"/>
    <col min="15624" max="15624" width="6.28515625" style="28" customWidth="1"/>
    <col min="15625" max="15625" width="7.85546875" style="28" customWidth="1"/>
    <col min="15626" max="15626" width="8" style="28" customWidth="1"/>
    <col min="15627" max="15627" width="9.42578125" style="28" customWidth="1"/>
    <col min="15628" max="15872" width="9.140625" style="28"/>
    <col min="15873" max="15873" width="7.42578125" style="28" customWidth="1"/>
    <col min="15874" max="15874" width="5.140625" style="28" customWidth="1"/>
    <col min="15875" max="15876" width="9.140625" style="28"/>
    <col min="15877" max="15877" width="4.5703125" style="28" customWidth="1"/>
    <col min="15878" max="15878" width="5.140625" style="28" customWidth="1"/>
    <col min="15879" max="15879" width="12.85546875" style="28" customWidth="1"/>
    <col min="15880" max="15880" width="6.28515625" style="28" customWidth="1"/>
    <col min="15881" max="15881" width="7.85546875" style="28" customWidth="1"/>
    <col min="15882" max="15882" width="8" style="28" customWidth="1"/>
    <col min="15883" max="15883" width="9.42578125" style="28" customWidth="1"/>
    <col min="15884" max="16128" width="9.140625" style="28"/>
    <col min="16129" max="16129" width="7.42578125" style="28" customWidth="1"/>
    <col min="16130" max="16130" width="5.140625" style="28" customWidth="1"/>
    <col min="16131" max="16132" width="9.140625" style="28"/>
    <col min="16133" max="16133" width="4.5703125" style="28" customWidth="1"/>
    <col min="16134" max="16134" width="5.140625" style="28" customWidth="1"/>
    <col min="16135" max="16135" width="12.85546875" style="28" customWidth="1"/>
    <col min="16136" max="16136" width="6.28515625" style="28" customWidth="1"/>
    <col min="16137" max="16137" width="7.85546875" style="28" customWidth="1"/>
    <col min="16138" max="16138" width="8" style="28" customWidth="1"/>
    <col min="16139" max="16139" width="9.42578125" style="28" customWidth="1"/>
    <col min="16140" max="16384" width="9.140625" style="28"/>
  </cols>
  <sheetData>
    <row r="1" spans="1:12" ht="12.75" customHeight="1">
      <c r="A1" s="161" t="s">
        <v>318</v>
      </c>
      <c r="B1" s="162"/>
      <c r="C1" s="163"/>
      <c r="D1" s="213" t="s">
        <v>319</v>
      </c>
      <c r="E1" s="213"/>
      <c r="F1" s="213"/>
      <c r="G1" s="213"/>
      <c r="H1" s="213"/>
      <c r="I1" s="213"/>
      <c r="J1" s="213"/>
      <c r="K1" s="213"/>
    </row>
    <row r="2" spans="1:12" ht="12.75" customHeight="1">
      <c r="A2" s="164"/>
      <c r="B2" s="162"/>
      <c r="C2" s="163"/>
      <c r="D2" s="213"/>
      <c r="E2" s="213"/>
      <c r="F2" s="213"/>
      <c r="G2" s="213"/>
      <c r="H2" s="213"/>
      <c r="I2" s="213"/>
      <c r="J2" s="213"/>
      <c r="K2" s="213"/>
    </row>
    <row r="3" spans="1:12" ht="12.75" customHeight="1">
      <c r="A3" s="214" t="s">
        <v>320</v>
      </c>
      <c r="B3" s="214"/>
      <c r="C3" s="214"/>
      <c r="D3" s="215" t="s">
        <v>321</v>
      </c>
      <c r="E3" s="216"/>
      <c r="F3" s="216"/>
      <c r="G3" s="216"/>
      <c r="H3" s="216"/>
      <c r="I3" s="216"/>
      <c r="J3" s="216"/>
      <c r="K3" s="216"/>
    </row>
    <row r="4" spans="1:12">
      <c r="A4" s="164"/>
      <c r="B4" s="162"/>
      <c r="C4" s="163"/>
      <c r="D4" s="216"/>
      <c r="E4" s="216"/>
      <c r="F4" s="216"/>
      <c r="G4" s="216"/>
      <c r="H4" s="216"/>
      <c r="I4" s="216"/>
      <c r="J4" s="216"/>
      <c r="K4" s="216"/>
    </row>
    <row r="5" spans="1:12" ht="12.75" customHeight="1">
      <c r="A5" s="217" t="s">
        <v>322</v>
      </c>
      <c r="B5" s="217"/>
      <c r="C5" s="217"/>
      <c r="D5" s="215" t="s">
        <v>323</v>
      </c>
      <c r="E5" s="216"/>
      <c r="F5" s="216"/>
      <c r="G5" s="216"/>
      <c r="H5" s="216"/>
      <c r="I5" s="216"/>
      <c r="J5" s="216"/>
      <c r="K5" s="216"/>
    </row>
    <row r="6" spans="1:12" ht="14.25">
      <c r="A6" s="165"/>
      <c r="B6" s="165"/>
      <c r="C6" s="165"/>
      <c r="D6" s="163"/>
      <c r="E6" s="166"/>
      <c r="F6" s="166"/>
      <c r="G6" s="166"/>
      <c r="H6" s="166"/>
      <c r="I6" s="166"/>
      <c r="J6" s="166"/>
      <c r="K6" s="166"/>
    </row>
    <row r="7" spans="1:12">
      <c r="A7" s="27" t="s">
        <v>324</v>
      </c>
      <c r="D7" s="28" t="s">
        <v>325</v>
      </c>
    </row>
    <row r="8" spans="1:12" s="167" customFormat="1" ht="16.5" thickBot="1">
      <c r="B8" s="218" t="s">
        <v>326</v>
      </c>
      <c r="C8" s="218"/>
      <c r="D8" s="218"/>
      <c r="E8" s="218"/>
      <c r="F8" s="218"/>
      <c r="G8" s="218"/>
      <c r="H8" s="218"/>
      <c r="I8" s="218"/>
      <c r="J8" s="218"/>
      <c r="K8" s="218"/>
    </row>
    <row r="9" spans="1:12" ht="25.5" customHeight="1">
      <c r="A9" s="168" t="s">
        <v>327</v>
      </c>
      <c r="B9" s="219" t="s">
        <v>215</v>
      </c>
      <c r="C9" s="219"/>
      <c r="D9" s="219"/>
      <c r="E9" s="219"/>
      <c r="F9" s="219"/>
      <c r="G9" s="219"/>
      <c r="H9" s="169" t="s">
        <v>216</v>
      </c>
      <c r="I9" s="169" t="s">
        <v>5</v>
      </c>
      <c r="J9" s="170" t="s">
        <v>58</v>
      </c>
      <c r="K9" s="171" t="s">
        <v>59</v>
      </c>
    </row>
    <row r="10" spans="1:12" ht="15.75" customHeight="1">
      <c r="A10" s="172">
        <v>1</v>
      </c>
      <c r="B10" s="220">
        <v>2</v>
      </c>
      <c r="C10" s="220"/>
      <c r="D10" s="220"/>
      <c r="E10" s="220"/>
      <c r="F10" s="220"/>
      <c r="G10" s="220"/>
      <c r="H10" s="187">
        <v>3</v>
      </c>
      <c r="I10" s="187">
        <v>4</v>
      </c>
      <c r="J10" s="188">
        <v>5</v>
      </c>
      <c r="K10" s="187">
        <v>6</v>
      </c>
    </row>
    <row r="11" spans="1:12" ht="12.75" customHeight="1">
      <c r="A11" s="220" t="s">
        <v>328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2" spans="1:12" ht="12.75" customHeight="1">
      <c r="A12" s="173">
        <v>1</v>
      </c>
      <c r="B12" s="212" t="s">
        <v>329</v>
      </c>
      <c r="C12" s="212"/>
      <c r="D12" s="212"/>
      <c r="E12" s="212"/>
      <c r="F12" s="212"/>
      <c r="G12" s="212"/>
      <c r="H12" s="172" t="s">
        <v>66</v>
      </c>
      <c r="I12" s="174">
        <v>4</v>
      </c>
      <c r="J12" s="49">
        <v>0</v>
      </c>
      <c r="K12" s="175">
        <f>I12*J12</f>
        <v>0</v>
      </c>
    </row>
    <row r="13" spans="1:12" ht="12.75" customHeight="1">
      <c r="A13" s="176">
        <v>2</v>
      </c>
      <c r="B13" s="212" t="s">
        <v>330</v>
      </c>
      <c r="C13" s="212"/>
      <c r="D13" s="212"/>
      <c r="E13" s="212"/>
      <c r="F13" s="212"/>
      <c r="G13" s="212"/>
      <c r="H13" s="172" t="s">
        <v>66</v>
      </c>
      <c r="I13" s="174">
        <v>3</v>
      </c>
      <c r="J13" s="49">
        <v>0</v>
      </c>
      <c r="K13" s="175">
        <f t="shared" ref="K13:K36" si="0">I13*J13</f>
        <v>0</v>
      </c>
      <c r="L13" s="29"/>
    </row>
    <row r="14" spans="1:12" ht="12.75" customHeight="1">
      <c r="A14" s="176">
        <v>3</v>
      </c>
      <c r="B14" s="212" t="s">
        <v>331</v>
      </c>
      <c r="C14" s="212"/>
      <c r="D14" s="212"/>
      <c r="E14" s="212"/>
      <c r="F14" s="212"/>
      <c r="G14" s="212"/>
      <c r="H14" s="172" t="s">
        <v>66</v>
      </c>
      <c r="I14" s="174">
        <v>2</v>
      </c>
      <c r="J14" s="49">
        <v>0</v>
      </c>
      <c r="K14" s="175">
        <f t="shared" si="0"/>
        <v>0</v>
      </c>
      <c r="L14" s="29"/>
    </row>
    <row r="15" spans="1:12" ht="12.75" customHeight="1">
      <c r="A15" s="176">
        <v>4</v>
      </c>
      <c r="B15" s="212" t="s">
        <v>332</v>
      </c>
      <c r="C15" s="212"/>
      <c r="D15" s="212"/>
      <c r="E15" s="212"/>
      <c r="F15" s="212"/>
      <c r="G15" s="212"/>
      <c r="H15" s="172" t="s">
        <v>66</v>
      </c>
      <c r="I15" s="174">
        <v>4</v>
      </c>
      <c r="J15" s="49">
        <v>0</v>
      </c>
      <c r="K15" s="175">
        <f t="shared" si="0"/>
        <v>0</v>
      </c>
      <c r="L15" s="29"/>
    </row>
    <row r="16" spans="1:12" ht="12.75" customHeight="1">
      <c r="A16" s="176">
        <v>5</v>
      </c>
      <c r="B16" s="212" t="s">
        <v>333</v>
      </c>
      <c r="C16" s="212"/>
      <c r="D16" s="212"/>
      <c r="E16" s="212"/>
      <c r="F16" s="212"/>
      <c r="G16" s="212"/>
      <c r="H16" s="172" t="s">
        <v>334</v>
      </c>
      <c r="I16" s="174">
        <v>32</v>
      </c>
      <c r="J16" s="49">
        <v>0</v>
      </c>
      <c r="K16" s="175">
        <f t="shared" si="0"/>
        <v>0</v>
      </c>
      <c r="L16" s="29"/>
    </row>
    <row r="17" spans="1:11" ht="12.75" customHeight="1">
      <c r="A17" s="176">
        <v>6</v>
      </c>
      <c r="B17" s="212" t="s">
        <v>335</v>
      </c>
      <c r="C17" s="212"/>
      <c r="D17" s="212"/>
      <c r="E17" s="212"/>
      <c r="F17" s="212"/>
      <c r="G17" s="212"/>
      <c r="H17" s="172" t="s">
        <v>334</v>
      </c>
      <c r="I17" s="174">
        <v>15</v>
      </c>
      <c r="J17" s="49">
        <v>0</v>
      </c>
      <c r="K17" s="175">
        <f t="shared" si="0"/>
        <v>0</v>
      </c>
    </row>
    <row r="18" spans="1:11" ht="12.75" customHeight="1">
      <c r="A18" s="176">
        <v>7</v>
      </c>
      <c r="B18" s="212" t="s">
        <v>336</v>
      </c>
      <c r="C18" s="212"/>
      <c r="D18" s="212"/>
      <c r="E18" s="212"/>
      <c r="F18" s="212"/>
      <c r="G18" s="212"/>
      <c r="H18" s="172" t="s">
        <v>334</v>
      </c>
      <c r="I18" s="174">
        <v>105</v>
      </c>
      <c r="J18" s="49">
        <v>0</v>
      </c>
      <c r="K18" s="175">
        <f t="shared" si="0"/>
        <v>0</v>
      </c>
    </row>
    <row r="19" spans="1:11" ht="13.5" customHeight="1">
      <c r="A19" s="176">
        <v>8</v>
      </c>
      <c r="B19" s="212" t="s">
        <v>337</v>
      </c>
      <c r="C19" s="212"/>
      <c r="D19" s="212"/>
      <c r="E19" s="212"/>
      <c r="F19" s="212"/>
      <c r="G19" s="212"/>
      <c r="H19" s="172" t="s">
        <v>66</v>
      </c>
      <c r="I19" s="174">
        <v>4</v>
      </c>
      <c r="J19" s="49">
        <v>0</v>
      </c>
      <c r="K19" s="175">
        <f t="shared" si="0"/>
        <v>0</v>
      </c>
    </row>
    <row r="20" spans="1:11" ht="12.75" customHeight="1">
      <c r="A20" s="176">
        <v>9</v>
      </c>
      <c r="B20" s="212" t="s">
        <v>338</v>
      </c>
      <c r="C20" s="212"/>
      <c r="D20" s="212"/>
      <c r="E20" s="212"/>
      <c r="F20" s="212"/>
      <c r="G20" s="212"/>
      <c r="H20" s="172" t="s">
        <v>66</v>
      </c>
      <c r="I20" s="174">
        <v>3</v>
      </c>
      <c r="J20" s="49">
        <v>0</v>
      </c>
      <c r="K20" s="175">
        <f t="shared" si="0"/>
        <v>0</v>
      </c>
    </row>
    <row r="21" spans="1:11" ht="12.75" customHeight="1">
      <c r="A21" s="176">
        <v>10</v>
      </c>
      <c r="B21" s="212" t="s">
        <v>339</v>
      </c>
      <c r="C21" s="212"/>
      <c r="D21" s="212"/>
      <c r="E21" s="212"/>
      <c r="F21" s="212"/>
      <c r="G21" s="212"/>
      <c r="H21" s="172" t="s">
        <v>66</v>
      </c>
      <c r="I21" s="174">
        <v>6</v>
      </c>
      <c r="J21" s="49">
        <v>0</v>
      </c>
      <c r="K21" s="175">
        <f t="shared" si="0"/>
        <v>0</v>
      </c>
    </row>
    <row r="22" spans="1:11" ht="12.75" customHeight="1">
      <c r="A22" s="176">
        <v>11</v>
      </c>
      <c r="B22" s="212" t="s">
        <v>340</v>
      </c>
      <c r="C22" s="212"/>
      <c r="D22" s="212"/>
      <c r="E22" s="212"/>
      <c r="F22" s="212"/>
      <c r="G22" s="212"/>
      <c r="H22" s="172" t="s">
        <v>334</v>
      </c>
      <c r="I22" s="174">
        <v>322</v>
      </c>
      <c r="J22" s="49">
        <v>0</v>
      </c>
      <c r="K22" s="175">
        <f t="shared" si="0"/>
        <v>0</v>
      </c>
    </row>
    <row r="23" spans="1:11" ht="12.75" customHeight="1">
      <c r="A23" s="176">
        <v>12</v>
      </c>
      <c r="B23" s="212" t="s">
        <v>341</v>
      </c>
      <c r="C23" s="212"/>
      <c r="D23" s="212"/>
      <c r="E23" s="212"/>
      <c r="F23" s="212"/>
      <c r="G23" s="212"/>
      <c r="H23" s="172" t="s">
        <v>334</v>
      </c>
      <c r="I23" s="174">
        <v>32</v>
      </c>
      <c r="J23" s="49">
        <v>0</v>
      </c>
      <c r="K23" s="175">
        <f t="shared" si="0"/>
        <v>0</v>
      </c>
    </row>
    <row r="24" spans="1:11" ht="12.75" customHeight="1">
      <c r="A24" s="176">
        <v>13</v>
      </c>
      <c r="B24" s="212" t="s">
        <v>342</v>
      </c>
      <c r="C24" s="212"/>
      <c r="D24" s="212"/>
      <c r="E24" s="212"/>
      <c r="F24" s="212"/>
      <c r="G24" s="212"/>
      <c r="H24" s="172" t="s">
        <v>334</v>
      </c>
      <c r="I24" s="174">
        <v>15</v>
      </c>
      <c r="J24" s="49">
        <v>0</v>
      </c>
      <c r="K24" s="175">
        <f t="shared" si="0"/>
        <v>0</v>
      </c>
    </row>
    <row r="25" spans="1:11" ht="12.75" customHeight="1">
      <c r="A25" s="176">
        <v>14</v>
      </c>
      <c r="B25" s="212" t="s">
        <v>343</v>
      </c>
      <c r="C25" s="212"/>
      <c r="D25" s="212"/>
      <c r="E25" s="212"/>
      <c r="F25" s="212"/>
      <c r="G25" s="212"/>
      <c r="H25" s="172" t="s">
        <v>334</v>
      </c>
      <c r="I25" s="174">
        <v>105</v>
      </c>
      <c r="J25" s="49">
        <v>0</v>
      </c>
      <c r="K25" s="175">
        <f t="shared" si="0"/>
        <v>0</v>
      </c>
    </row>
    <row r="26" spans="1:11" ht="12.75" customHeight="1">
      <c r="A26" s="176">
        <v>15</v>
      </c>
      <c r="B26" s="212" t="s">
        <v>344</v>
      </c>
      <c r="C26" s="212"/>
      <c r="D26" s="212"/>
      <c r="E26" s="212"/>
      <c r="F26" s="212"/>
      <c r="G26" s="212"/>
      <c r="H26" s="172" t="s">
        <v>66</v>
      </c>
      <c r="I26" s="174">
        <v>30</v>
      </c>
      <c r="J26" s="49">
        <v>0</v>
      </c>
      <c r="K26" s="175">
        <f t="shared" si="0"/>
        <v>0</v>
      </c>
    </row>
    <row r="27" spans="1:11" ht="12.75" customHeight="1">
      <c r="A27" s="176">
        <v>16</v>
      </c>
      <c r="B27" s="212" t="s">
        <v>345</v>
      </c>
      <c r="C27" s="212"/>
      <c r="D27" s="212"/>
      <c r="E27" s="212"/>
      <c r="F27" s="212"/>
      <c r="G27" s="212"/>
      <c r="H27" s="172" t="s">
        <v>66</v>
      </c>
      <c r="I27" s="174">
        <v>26</v>
      </c>
      <c r="J27" s="49">
        <v>0</v>
      </c>
      <c r="K27" s="175">
        <f t="shared" si="0"/>
        <v>0</v>
      </c>
    </row>
    <row r="28" spans="1:11" ht="12.75" customHeight="1">
      <c r="A28" s="176">
        <v>18</v>
      </c>
      <c r="B28" s="212" t="s">
        <v>346</v>
      </c>
      <c r="C28" s="212"/>
      <c r="D28" s="212"/>
      <c r="E28" s="212"/>
      <c r="F28" s="212"/>
      <c r="G28" s="212"/>
      <c r="H28" s="172" t="s">
        <v>66</v>
      </c>
      <c r="I28" s="174">
        <v>26</v>
      </c>
      <c r="J28" s="49">
        <v>0</v>
      </c>
      <c r="K28" s="175">
        <f t="shared" si="0"/>
        <v>0</v>
      </c>
    </row>
    <row r="29" spans="1:11" ht="12.75" customHeight="1">
      <c r="A29" s="176">
        <v>19</v>
      </c>
      <c r="B29" s="212" t="s">
        <v>347</v>
      </c>
      <c r="C29" s="212"/>
      <c r="D29" s="212"/>
      <c r="E29" s="212"/>
      <c r="F29" s="212"/>
      <c r="G29" s="212"/>
      <c r="H29" s="172" t="s">
        <v>234</v>
      </c>
      <c r="I29" s="174">
        <v>65</v>
      </c>
      <c r="J29" s="49">
        <v>0</v>
      </c>
      <c r="K29" s="175">
        <f t="shared" si="0"/>
        <v>0</v>
      </c>
    </row>
    <row r="30" spans="1:11" ht="12.75" customHeight="1">
      <c r="A30" s="176">
        <v>20</v>
      </c>
      <c r="B30" s="212" t="s">
        <v>348</v>
      </c>
      <c r="C30" s="212"/>
      <c r="D30" s="212"/>
      <c r="E30" s="212"/>
      <c r="F30" s="212"/>
      <c r="G30" s="212"/>
      <c r="H30" s="172" t="s">
        <v>234</v>
      </c>
      <c r="I30" s="174">
        <v>65</v>
      </c>
      <c r="J30" s="49">
        <v>0</v>
      </c>
      <c r="K30" s="175">
        <f t="shared" si="0"/>
        <v>0</v>
      </c>
    </row>
    <row r="31" spans="1:11" ht="12.75" customHeight="1">
      <c r="A31" s="176">
        <v>21</v>
      </c>
      <c r="B31" s="212" t="s">
        <v>349</v>
      </c>
      <c r="C31" s="212"/>
      <c r="D31" s="212"/>
      <c r="E31" s="212"/>
      <c r="F31" s="212"/>
      <c r="G31" s="212"/>
      <c r="H31" s="172" t="s">
        <v>10</v>
      </c>
      <c r="I31" s="174">
        <v>26</v>
      </c>
      <c r="J31" s="49">
        <v>0</v>
      </c>
      <c r="K31" s="175">
        <f t="shared" si="0"/>
        <v>0</v>
      </c>
    </row>
    <row r="32" spans="1:11" ht="24" customHeight="1">
      <c r="A32" s="176">
        <v>22</v>
      </c>
      <c r="B32" s="212" t="s">
        <v>350</v>
      </c>
      <c r="C32" s="212"/>
      <c r="D32" s="212"/>
      <c r="E32" s="212"/>
      <c r="F32" s="212"/>
      <c r="G32" s="212"/>
      <c r="H32" s="172" t="s">
        <v>10</v>
      </c>
      <c r="I32" s="174">
        <v>36</v>
      </c>
      <c r="J32" s="49">
        <v>0</v>
      </c>
      <c r="K32" s="175">
        <f t="shared" si="0"/>
        <v>0</v>
      </c>
    </row>
    <row r="33" spans="1:12" ht="12.75" customHeight="1">
      <c r="A33" s="176">
        <v>23</v>
      </c>
      <c r="B33" s="212" t="s">
        <v>351</v>
      </c>
      <c r="C33" s="212"/>
      <c r="D33" s="212"/>
      <c r="E33" s="212"/>
      <c r="F33" s="212"/>
      <c r="G33" s="212"/>
      <c r="H33" s="172" t="s">
        <v>10</v>
      </c>
      <c r="I33" s="174">
        <v>20</v>
      </c>
      <c r="J33" s="49">
        <v>0</v>
      </c>
      <c r="K33" s="175">
        <f t="shared" si="0"/>
        <v>0</v>
      </c>
    </row>
    <row r="34" spans="1:12" ht="14.25" customHeight="1">
      <c r="A34" s="176">
        <v>24</v>
      </c>
      <c r="B34" s="212" t="s">
        <v>352</v>
      </c>
      <c r="C34" s="212"/>
      <c r="D34" s="212"/>
      <c r="E34" s="212"/>
      <c r="F34" s="212"/>
      <c r="G34" s="212"/>
      <c r="H34" s="172" t="s">
        <v>66</v>
      </c>
      <c r="I34" s="174">
        <v>4</v>
      </c>
      <c r="J34" s="49">
        <v>0</v>
      </c>
      <c r="K34" s="175">
        <f t="shared" si="0"/>
        <v>0</v>
      </c>
    </row>
    <row r="35" spans="1:12" ht="12.75" customHeight="1">
      <c r="A35" s="176">
        <v>25</v>
      </c>
      <c r="B35" s="212" t="s">
        <v>353</v>
      </c>
      <c r="C35" s="212"/>
      <c r="D35" s="212"/>
      <c r="E35" s="212"/>
      <c r="F35" s="212"/>
      <c r="G35" s="212"/>
      <c r="H35" s="172" t="s">
        <v>19</v>
      </c>
      <c r="I35" s="174">
        <v>5</v>
      </c>
      <c r="J35" s="49">
        <v>0</v>
      </c>
      <c r="K35" s="175">
        <f t="shared" si="0"/>
        <v>0</v>
      </c>
    </row>
    <row r="36" spans="1:12" ht="13.5" customHeight="1">
      <c r="A36" s="176">
        <v>26</v>
      </c>
      <c r="B36" s="212" t="s">
        <v>354</v>
      </c>
      <c r="C36" s="212"/>
      <c r="D36" s="212"/>
      <c r="E36" s="212"/>
      <c r="F36" s="212"/>
      <c r="G36" s="212"/>
      <c r="H36" s="172" t="s">
        <v>19</v>
      </c>
      <c r="I36" s="174">
        <v>5</v>
      </c>
      <c r="J36" s="49">
        <v>0</v>
      </c>
      <c r="K36" s="175">
        <f t="shared" si="0"/>
        <v>0</v>
      </c>
    </row>
    <row r="37" spans="1:12" ht="12.75" customHeight="1">
      <c r="A37" s="221" t="s">
        <v>355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3"/>
    </row>
    <row r="38" spans="1:12" ht="27.75" customHeight="1">
      <c r="A38" s="176">
        <v>28</v>
      </c>
      <c r="B38" s="212" t="s">
        <v>356</v>
      </c>
      <c r="C38" s="212"/>
      <c r="D38" s="212"/>
      <c r="E38" s="212"/>
      <c r="F38" s="212"/>
      <c r="G38" s="212"/>
      <c r="H38" s="172" t="s">
        <v>19</v>
      </c>
      <c r="I38" s="174">
        <v>14</v>
      </c>
      <c r="J38" s="205">
        <v>0</v>
      </c>
      <c r="K38" s="175">
        <f t="shared" ref="K38:K47" si="1">I38*J38</f>
        <v>0</v>
      </c>
    </row>
    <row r="39" spans="1:12" ht="12.75" customHeight="1">
      <c r="A39" s="176">
        <v>29</v>
      </c>
      <c r="B39" s="212" t="s">
        <v>357</v>
      </c>
      <c r="C39" s="212"/>
      <c r="D39" s="212"/>
      <c r="E39" s="212"/>
      <c r="F39" s="212"/>
      <c r="G39" s="212"/>
      <c r="H39" s="172" t="s">
        <v>64</v>
      </c>
      <c r="I39" s="174">
        <v>54</v>
      </c>
      <c r="J39" s="205">
        <v>0</v>
      </c>
      <c r="K39" s="175">
        <f t="shared" si="1"/>
        <v>0</v>
      </c>
    </row>
    <row r="40" spans="1:12" ht="12.75" customHeight="1">
      <c r="A40" s="176">
        <v>30</v>
      </c>
      <c r="B40" s="212" t="s">
        <v>358</v>
      </c>
      <c r="C40" s="212"/>
      <c r="D40" s="212"/>
      <c r="E40" s="212"/>
      <c r="F40" s="212"/>
      <c r="G40" s="212"/>
      <c r="H40" s="172" t="s">
        <v>19</v>
      </c>
      <c r="I40" s="174">
        <v>22</v>
      </c>
      <c r="J40" s="205">
        <v>0</v>
      </c>
      <c r="K40" s="175">
        <f t="shared" si="1"/>
        <v>0</v>
      </c>
    </row>
    <row r="41" spans="1:12" ht="25.5" customHeight="1">
      <c r="A41" s="176">
        <v>31</v>
      </c>
      <c r="B41" s="212" t="s">
        <v>359</v>
      </c>
      <c r="C41" s="212"/>
      <c r="D41" s="212"/>
      <c r="E41" s="212"/>
      <c r="F41" s="212"/>
      <c r="G41" s="212"/>
      <c r="H41" s="172" t="s">
        <v>19</v>
      </c>
      <c r="I41" s="174">
        <v>15</v>
      </c>
      <c r="J41" s="205">
        <v>0</v>
      </c>
      <c r="K41" s="175">
        <f t="shared" si="1"/>
        <v>0</v>
      </c>
    </row>
    <row r="42" spans="1:12" ht="12.75" customHeight="1">
      <c r="A42" s="176">
        <v>32</v>
      </c>
      <c r="B42" s="212" t="s">
        <v>360</v>
      </c>
      <c r="C42" s="212"/>
      <c r="D42" s="212"/>
      <c r="E42" s="212"/>
      <c r="F42" s="212"/>
      <c r="G42" s="212"/>
      <c r="H42" s="172" t="s">
        <v>19</v>
      </c>
      <c r="I42" s="174">
        <v>5</v>
      </c>
      <c r="J42" s="205">
        <v>0</v>
      </c>
      <c r="K42" s="175">
        <f t="shared" si="1"/>
        <v>0</v>
      </c>
    </row>
    <row r="43" spans="1:12" ht="12.75" customHeight="1">
      <c r="A43" s="176">
        <v>33</v>
      </c>
      <c r="B43" s="212" t="s">
        <v>361</v>
      </c>
      <c r="C43" s="212"/>
      <c r="D43" s="212"/>
      <c r="E43" s="212"/>
      <c r="F43" s="212"/>
      <c r="G43" s="212"/>
      <c r="H43" s="172" t="s">
        <v>19</v>
      </c>
      <c r="I43" s="174">
        <v>6</v>
      </c>
      <c r="J43" s="205">
        <v>0</v>
      </c>
      <c r="K43" s="175">
        <f t="shared" si="1"/>
        <v>0</v>
      </c>
    </row>
    <row r="44" spans="1:12" ht="12.75" customHeight="1">
      <c r="A44" s="176">
        <v>34</v>
      </c>
      <c r="B44" s="212" t="s">
        <v>362</v>
      </c>
      <c r="C44" s="212"/>
      <c r="D44" s="212"/>
      <c r="E44" s="212"/>
      <c r="F44" s="212"/>
      <c r="G44" s="212"/>
      <c r="H44" s="172" t="s">
        <v>19</v>
      </c>
      <c r="I44" s="174">
        <v>41</v>
      </c>
      <c r="J44" s="205">
        <v>0</v>
      </c>
      <c r="K44" s="175">
        <f t="shared" si="1"/>
        <v>0</v>
      </c>
    </row>
    <row r="45" spans="1:12" ht="24" customHeight="1">
      <c r="A45" s="176">
        <v>35</v>
      </c>
      <c r="B45" s="212" t="s">
        <v>350</v>
      </c>
      <c r="C45" s="212"/>
      <c r="D45" s="212"/>
      <c r="E45" s="212"/>
      <c r="F45" s="212"/>
      <c r="G45" s="212"/>
      <c r="H45" s="172" t="s">
        <v>10</v>
      </c>
      <c r="I45" s="174">
        <v>33</v>
      </c>
      <c r="J45" s="205">
        <v>0</v>
      </c>
      <c r="K45" s="175">
        <f t="shared" si="1"/>
        <v>0</v>
      </c>
    </row>
    <row r="46" spans="1:12" ht="12.75" customHeight="1">
      <c r="A46" s="176">
        <v>36</v>
      </c>
      <c r="B46" s="212" t="s">
        <v>363</v>
      </c>
      <c r="C46" s="212"/>
      <c r="D46" s="212"/>
      <c r="E46" s="212"/>
      <c r="F46" s="212"/>
      <c r="G46" s="212"/>
      <c r="H46" s="172" t="s">
        <v>12</v>
      </c>
      <c r="I46" s="174">
        <v>3</v>
      </c>
      <c r="J46" s="205">
        <v>0</v>
      </c>
      <c r="K46" s="175">
        <f t="shared" si="1"/>
        <v>0</v>
      </c>
    </row>
    <row r="47" spans="1:12" ht="12.75" customHeight="1" thickBot="1">
      <c r="A47" s="176">
        <v>37</v>
      </c>
      <c r="B47" s="212" t="s">
        <v>364</v>
      </c>
      <c r="C47" s="212"/>
      <c r="D47" s="212"/>
      <c r="E47" s="212"/>
      <c r="F47" s="212"/>
      <c r="G47" s="212"/>
      <c r="H47" s="172" t="s">
        <v>10</v>
      </c>
      <c r="I47" s="174">
        <v>33</v>
      </c>
      <c r="J47" s="205">
        <v>0</v>
      </c>
      <c r="K47" s="175">
        <f t="shared" si="1"/>
        <v>0</v>
      </c>
    </row>
    <row r="48" spans="1:12" ht="13.5" thickBot="1">
      <c r="A48" s="177"/>
      <c r="B48" s="178" t="s">
        <v>47</v>
      </c>
      <c r="C48" s="178"/>
      <c r="D48" s="178"/>
      <c r="E48" s="178"/>
      <c r="F48" s="178"/>
      <c r="G48" s="178"/>
      <c r="H48" s="178"/>
      <c r="I48" s="178"/>
      <c r="J48" s="178"/>
      <c r="K48" s="179">
        <f>K47+K46+K45+K44+K43+K42+K41+K40+K39+K38+K36+K35+K34+K33+K32+K31+K30+K29+K28+K27+K26+K25+K24+K23+K22+K21+K20+K19+K18+K17+K16+K15+K14+K13+K12</f>
        <v>0</v>
      </c>
      <c r="L48" s="180"/>
    </row>
    <row r="49" spans="1:11" ht="13.5" thickBot="1">
      <c r="A49" s="177"/>
      <c r="B49" s="178" t="s">
        <v>365</v>
      </c>
      <c r="C49" s="178"/>
      <c r="D49" s="178"/>
      <c r="E49" s="178"/>
      <c r="F49" s="178"/>
      <c r="G49" s="178"/>
      <c r="H49" s="178"/>
      <c r="I49" s="178"/>
      <c r="J49" s="178"/>
      <c r="K49" s="179">
        <f>0.2*K48</f>
        <v>0</v>
      </c>
    </row>
    <row r="50" spans="1:11" ht="13.5" thickBot="1">
      <c r="A50" s="181"/>
      <c r="B50" s="182" t="s">
        <v>366</v>
      </c>
      <c r="C50" s="182"/>
      <c r="D50" s="182"/>
      <c r="E50" s="182"/>
      <c r="F50" s="182"/>
      <c r="G50" s="182"/>
      <c r="H50" s="182"/>
      <c r="I50" s="182"/>
      <c r="J50" s="182"/>
      <c r="K50" s="183">
        <f>K49+K48</f>
        <v>0</v>
      </c>
    </row>
    <row r="51" spans="1:11" ht="12.75" customHeight="1">
      <c r="A51" s="184"/>
      <c r="B51" s="185"/>
      <c r="C51" s="185"/>
      <c r="D51" s="185"/>
      <c r="E51" s="185"/>
      <c r="F51" s="185"/>
      <c r="G51" s="185"/>
      <c r="H51" s="184"/>
      <c r="I51" s="186"/>
      <c r="J51" s="55"/>
      <c r="K51" s="56"/>
    </row>
    <row r="52" spans="1:11" ht="12.75" customHeight="1">
      <c r="I52" s="28" t="s">
        <v>49</v>
      </c>
    </row>
    <row r="53" spans="1:11" ht="12.75" customHeight="1">
      <c r="J53" s="28" t="s">
        <v>50</v>
      </c>
    </row>
  </sheetData>
  <mergeCells count="45">
    <mergeCell ref="B46:G46"/>
    <mergeCell ref="B47:G47"/>
    <mergeCell ref="B10:G10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A37:K37"/>
    <mergeCell ref="B38:G38"/>
    <mergeCell ref="B39:G39"/>
    <mergeCell ref="B28:G28"/>
    <mergeCell ref="B29:G29"/>
    <mergeCell ref="B30:G30"/>
    <mergeCell ref="B31:G31"/>
    <mergeCell ref="B32:G32"/>
    <mergeCell ref="B33:G33"/>
    <mergeCell ref="B27:G27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D1:K2"/>
    <mergeCell ref="A3:C3"/>
    <mergeCell ref="D3:K4"/>
    <mergeCell ref="A5:C5"/>
    <mergeCell ref="D5:K5"/>
    <mergeCell ref="B8:K8"/>
    <mergeCell ref="B9:G9"/>
    <mergeCell ref="A11:K11"/>
    <mergeCell ref="B12:G12"/>
    <mergeCell ref="B13:G13"/>
    <mergeCell ref="B14:G1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8" workbookViewId="0">
      <selection activeCell="J46" sqref="J46:J48"/>
    </sheetView>
  </sheetViews>
  <sheetFormatPr defaultRowHeight="12.75"/>
  <cols>
    <col min="1" max="1" width="6.85546875" style="28" customWidth="1"/>
    <col min="2" max="2" width="6.42578125" style="28" customWidth="1"/>
    <col min="3" max="4" width="9.140625" style="28"/>
    <col min="5" max="5" width="4.5703125" style="28" customWidth="1"/>
    <col min="6" max="6" width="5.140625" style="28" customWidth="1"/>
    <col min="7" max="7" width="13.28515625" style="28" customWidth="1"/>
    <col min="8" max="8" width="7" style="28" customWidth="1"/>
    <col min="9" max="9" width="7.42578125" style="28" customWidth="1"/>
    <col min="10" max="10" width="7.5703125" style="28" customWidth="1"/>
    <col min="11" max="11" width="10" style="28" customWidth="1"/>
    <col min="12" max="256" width="9.140625" style="28"/>
    <col min="257" max="257" width="6.85546875" style="28" customWidth="1"/>
    <col min="258" max="258" width="6.42578125" style="28" customWidth="1"/>
    <col min="259" max="260" width="9.140625" style="28"/>
    <col min="261" max="261" width="4.5703125" style="28" customWidth="1"/>
    <col min="262" max="262" width="5.140625" style="28" customWidth="1"/>
    <col min="263" max="263" width="16.42578125" style="28" customWidth="1"/>
    <col min="264" max="265" width="7" style="28" customWidth="1"/>
    <col min="266" max="266" width="6.7109375" style="28" customWidth="1"/>
    <col min="267" max="267" width="8" style="28" customWidth="1"/>
    <col min="268" max="512" width="9.140625" style="28"/>
    <col min="513" max="513" width="6.85546875" style="28" customWidth="1"/>
    <col min="514" max="514" width="6.42578125" style="28" customWidth="1"/>
    <col min="515" max="516" width="9.140625" style="28"/>
    <col min="517" max="517" width="4.5703125" style="28" customWidth="1"/>
    <col min="518" max="518" width="5.140625" style="28" customWidth="1"/>
    <col min="519" max="519" width="16.42578125" style="28" customWidth="1"/>
    <col min="520" max="521" width="7" style="28" customWidth="1"/>
    <col min="522" max="522" width="6.7109375" style="28" customWidth="1"/>
    <col min="523" max="523" width="8" style="28" customWidth="1"/>
    <col min="524" max="768" width="9.140625" style="28"/>
    <col min="769" max="769" width="6.85546875" style="28" customWidth="1"/>
    <col min="770" max="770" width="6.42578125" style="28" customWidth="1"/>
    <col min="771" max="772" width="9.140625" style="28"/>
    <col min="773" max="773" width="4.5703125" style="28" customWidth="1"/>
    <col min="774" max="774" width="5.140625" style="28" customWidth="1"/>
    <col min="775" max="775" width="16.42578125" style="28" customWidth="1"/>
    <col min="776" max="777" width="7" style="28" customWidth="1"/>
    <col min="778" max="778" width="6.7109375" style="28" customWidth="1"/>
    <col min="779" max="779" width="8" style="28" customWidth="1"/>
    <col min="780" max="1024" width="9.140625" style="28"/>
    <col min="1025" max="1025" width="6.85546875" style="28" customWidth="1"/>
    <col min="1026" max="1026" width="6.42578125" style="28" customWidth="1"/>
    <col min="1027" max="1028" width="9.140625" style="28"/>
    <col min="1029" max="1029" width="4.5703125" style="28" customWidth="1"/>
    <col min="1030" max="1030" width="5.140625" style="28" customWidth="1"/>
    <col min="1031" max="1031" width="16.42578125" style="28" customWidth="1"/>
    <col min="1032" max="1033" width="7" style="28" customWidth="1"/>
    <col min="1034" max="1034" width="6.7109375" style="28" customWidth="1"/>
    <col min="1035" max="1035" width="8" style="28" customWidth="1"/>
    <col min="1036" max="1280" width="9.140625" style="28"/>
    <col min="1281" max="1281" width="6.85546875" style="28" customWidth="1"/>
    <col min="1282" max="1282" width="6.42578125" style="28" customWidth="1"/>
    <col min="1283" max="1284" width="9.140625" style="28"/>
    <col min="1285" max="1285" width="4.5703125" style="28" customWidth="1"/>
    <col min="1286" max="1286" width="5.140625" style="28" customWidth="1"/>
    <col min="1287" max="1287" width="16.42578125" style="28" customWidth="1"/>
    <col min="1288" max="1289" width="7" style="28" customWidth="1"/>
    <col min="1290" max="1290" width="6.7109375" style="28" customWidth="1"/>
    <col min="1291" max="1291" width="8" style="28" customWidth="1"/>
    <col min="1292" max="1536" width="9.140625" style="28"/>
    <col min="1537" max="1537" width="6.85546875" style="28" customWidth="1"/>
    <col min="1538" max="1538" width="6.42578125" style="28" customWidth="1"/>
    <col min="1539" max="1540" width="9.140625" style="28"/>
    <col min="1541" max="1541" width="4.5703125" style="28" customWidth="1"/>
    <col min="1542" max="1542" width="5.140625" style="28" customWidth="1"/>
    <col min="1543" max="1543" width="16.42578125" style="28" customWidth="1"/>
    <col min="1544" max="1545" width="7" style="28" customWidth="1"/>
    <col min="1546" max="1546" width="6.7109375" style="28" customWidth="1"/>
    <col min="1547" max="1547" width="8" style="28" customWidth="1"/>
    <col min="1548" max="1792" width="9.140625" style="28"/>
    <col min="1793" max="1793" width="6.85546875" style="28" customWidth="1"/>
    <col min="1794" max="1794" width="6.42578125" style="28" customWidth="1"/>
    <col min="1795" max="1796" width="9.140625" style="28"/>
    <col min="1797" max="1797" width="4.5703125" style="28" customWidth="1"/>
    <col min="1798" max="1798" width="5.140625" style="28" customWidth="1"/>
    <col min="1799" max="1799" width="16.42578125" style="28" customWidth="1"/>
    <col min="1800" max="1801" width="7" style="28" customWidth="1"/>
    <col min="1802" max="1802" width="6.7109375" style="28" customWidth="1"/>
    <col min="1803" max="1803" width="8" style="28" customWidth="1"/>
    <col min="1804" max="2048" width="9.140625" style="28"/>
    <col min="2049" max="2049" width="6.85546875" style="28" customWidth="1"/>
    <col min="2050" max="2050" width="6.42578125" style="28" customWidth="1"/>
    <col min="2051" max="2052" width="9.140625" style="28"/>
    <col min="2053" max="2053" width="4.5703125" style="28" customWidth="1"/>
    <col min="2054" max="2054" width="5.140625" style="28" customWidth="1"/>
    <col min="2055" max="2055" width="16.42578125" style="28" customWidth="1"/>
    <col min="2056" max="2057" width="7" style="28" customWidth="1"/>
    <col min="2058" max="2058" width="6.7109375" style="28" customWidth="1"/>
    <col min="2059" max="2059" width="8" style="28" customWidth="1"/>
    <col min="2060" max="2304" width="9.140625" style="28"/>
    <col min="2305" max="2305" width="6.85546875" style="28" customWidth="1"/>
    <col min="2306" max="2306" width="6.42578125" style="28" customWidth="1"/>
    <col min="2307" max="2308" width="9.140625" style="28"/>
    <col min="2309" max="2309" width="4.5703125" style="28" customWidth="1"/>
    <col min="2310" max="2310" width="5.140625" style="28" customWidth="1"/>
    <col min="2311" max="2311" width="16.42578125" style="28" customWidth="1"/>
    <col min="2312" max="2313" width="7" style="28" customWidth="1"/>
    <col min="2314" max="2314" width="6.7109375" style="28" customWidth="1"/>
    <col min="2315" max="2315" width="8" style="28" customWidth="1"/>
    <col min="2316" max="2560" width="9.140625" style="28"/>
    <col min="2561" max="2561" width="6.85546875" style="28" customWidth="1"/>
    <col min="2562" max="2562" width="6.42578125" style="28" customWidth="1"/>
    <col min="2563" max="2564" width="9.140625" style="28"/>
    <col min="2565" max="2565" width="4.5703125" style="28" customWidth="1"/>
    <col min="2566" max="2566" width="5.140625" style="28" customWidth="1"/>
    <col min="2567" max="2567" width="16.42578125" style="28" customWidth="1"/>
    <col min="2568" max="2569" width="7" style="28" customWidth="1"/>
    <col min="2570" max="2570" width="6.7109375" style="28" customWidth="1"/>
    <col min="2571" max="2571" width="8" style="28" customWidth="1"/>
    <col min="2572" max="2816" width="9.140625" style="28"/>
    <col min="2817" max="2817" width="6.85546875" style="28" customWidth="1"/>
    <col min="2818" max="2818" width="6.42578125" style="28" customWidth="1"/>
    <col min="2819" max="2820" width="9.140625" style="28"/>
    <col min="2821" max="2821" width="4.5703125" style="28" customWidth="1"/>
    <col min="2822" max="2822" width="5.140625" style="28" customWidth="1"/>
    <col min="2823" max="2823" width="16.42578125" style="28" customWidth="1"/>
    <col min="2824" max="2825" width="7" style="28" customWidth="1"/>
    <col min="2826" max="2826" width="6.7109375" style="28" customWidth="1"/>
    <col min="2827" max="2827" width="8" style="28" customWidth="1"/>
    <col min="2828" max="3072" width="9.140625" style="28"/>
    <col min="3073" max="3073" width="6.85546875" style="28" customWidth="1"/>
    <col min="3074" max="3074" width="6.42578125" style="28" customWidth="1"/>
    <col min="3075" max="3076" width="9.140625" style="28"/>
    <col min="3077" max="3077" width="4.5703125" style="28" customWidth="1"/>
    <col min="3078" max="3078" width="5.140625" style="28" customWidth="1"/>
    <col min="3079" max="3079" width="16.42578125" style="28" customWidth="1"/>
    <col min="3080" max="3081" width="7" style="28" customWidth="1"/>
    <col min="3082" max="3082" width="6.7109375" style="28" customWidth="1"/>
    <col min="3083" max="3083" width="8" style="28" customWidth="1"/>
    <col min="3084" max="3328" width="9.140625" style="28"/>
    <col min="3329" max="3329" width="6.85546875" style="28" customWidth="1"/>
    <col min="3330" max="3330" width="6.42578125" style="28" customWidth="1"/>
    <col min="3331" max="3332" width="9.140625" style="28"/>
    <col min="3333" max="3333" width="4.5703125" style="28" customWidth="1"/>
    <col min="3334" max="3334" width="5.140625" style="28" customWidth="1"/>
    <col min="3335" max="3335" width="16.42578125" style="28" customWidth="1"/>
    <col min="3336" max="3337" width="7" style="28" customWidth="1"/>
    <col min="3338" max="3338" width="6.7109375" style="28" customWidth="1"/>
    <col min="3339" max="3339" width="8" style="28" customWidth="1"/>
    <col min="3340" max="3584" width="9.140625" style="28"/>
    <col min="3585" max="3585" width="6.85546875" style="28" customWidth="1"/>
    <col min="3586" max="3586" width="6.42578125" style="28" customWidth="1"/>
    <col min="3587" max="3588" width="9.140625" style="28"/>
    <col min="3589" max="3589" width="4.5703125" style="28" customWidth="1"/>
    <col min="3590" max="3590" width="5.140625" style="28" customWidth="1"/>
    <col min="3591" max="3591" width="16.42578125" style="28" customWidth="1"/>
    <col min="3592" max="3593" width="7" style="28" customWidth="1"/>
    <col min="3594" max="3594" width="6.7109375" style="28" customWidth="1"/>
    <col min="3595" max="3595" width="8" style="28" customWidth="1"/>
    <col min="3596" max="3840" width="9.140625" style="28"/>
    <col min="3841" max="3841" width="6.85546875" style="28" customWidth="1"/>
    <col min="3842" max="3842" width="6.42578125" style="28" customWidth="1"/>
    <col min="3843" max="3844" width="9.140625" style="28"/>
    <col min="3845" max="3845" width="4.5703125" style="28" customWidth="1"/>
    <col min="3846" max="3846" width="5.140625" style="28" customWidth="1"/>
    <col min="3847" max="3847" width="16.42578125" style="28" customWidth="1"/>
    <col min="3848" max="3849" width="7" style="28" customWidth="1"/>
    <col min="3850" max="3850" width="6.7109375" style="28" customWidth="1"/>
    <col min="3851" max="3851" width="8" style="28" customWidth="1"/>
    <col min="3852" max="4096" width="9.140625" style="28"/>
    <col min="4097" max="4097" width="6.85546875" style="28" customWidth="1"/>
    <col min="4098" max="4098" width="6.42578125" style="28" customWidth="1"/>
    <col min="4099" max="4100" width="9.140625" style="28"/>
    <col min="4101" max="4101" width="4.5703125" style="28" customWidth="1"/>
    <col min="4102" max="4102" width="5.140625" style="28" customWidth="1"/>
    <col min="4103" max="4103" width="16.42578125" style="28" customWidth="1"/>
    <col min="4104" max="4105" width="7" style="28" customWidth="1"/>
    <col min="4106" max="4106" width="6.7109375" style="28" customWidth="1"/>
    <col min="4107" max="4107" width="8" style="28" customWidth="1"/>
    <col min="4108" max="4352" width="9.140625" style="28"/>
    <col min="4353" max="4353" width="6.85546875" style="28" customWidth="1"/>
    <col min="4354" max="4354" width="6.42578125" style="28" customWidth="1"/>
    <col min="4355" max="4356" width="9.140625" style="28"/>
    <col min="4357" max="4357" width="4.5703125" style="28" customWidth="1"/>
    <col min="4358" max="4358" width="5.140625" style="28" customWidth="1"/>
    <col min="4359" max="4359" width="16.42578125" style="28" customWidth="1"/>
    <col min="4360" max="4361" width="7" style="28" customWidth="1"/>
    <col min="4362" max="4362" width="6.7109375" style="28" customWidth="1"/>
    <col min="4363" max="4363" width="8" style="28" customWidth="1"/>
    <col min="4364" max="4608" width="9.140625" style="28"/>
    <col min="4609" max="4609" width="6.85546875" style="28" customWidth="1"/>
    <col min="4610" max="4610" width="6.42578125" style="28" customWidth="1"/>
    <col min="4611" max="4612" width="9.140625" style="28"/>
    <col min="4613" max="4613" width="4.5703125" style="28" customWidth="1"/>
    <col min="4614" max="4614" width="5.140625" style="28" customWidth="1"/>
    <col min="4615" max="4615" width="16.42578125" style="28" customWidth="1"/>
    <col min="4616" max="4617" width="7" style="28" customWidth="1"/>
    <col min="4618" max="4618" width="6.7109375" style="28" customWidth="1"/>
    <col min="4619" max="4619" width="8" style="28" customWidth="1"/>
    <col min="4620" max="4864" width="9.140625" style="28"/>
    <col min="4865" max="4865" width="6.85546875" style="28" customWidth="1"/>
    <col min="4866" max="4866" width="6.42578125" style="28" customWidth="1"/>
    <col min="4867" max="4868" width="9.140625" style="28"/>
    <col min="4869" max="4869" width="4.5703125" style="28" customWidth="1"/>
    <col min="4870" max="4870" width="5.140625" style="28" customWidth="1"/>
    <col min="4871" max="4871" width="16.42578125" style="28" customWidth="1"/>
    <col min="4872" max="4873" width="7" style="28" customWidth="1"/>
    <col min="4874" max="4874" width="6.7109375" style="28" customWidth="1"/>
    <col min="4875" max="4875" width="8" style="28" customWidth="1"/>
    <col min="4876" max="5120" width="9.140625" style="28"/>
    <col min="5121" max="5121" width="6.85546875" style="28" customWidth="1"/>
    <col min="5122" max="5122" width="6.42578125" style="28" customWidth="1"/>
    <col min="5123" max="5124" width="9.140625" style="28"/>
    <col min="5125" max="5125" width="4.5703125" style="28" customWidth="1"/>
    <col min="5126" max="5126" width="5.140625" style="28" customWidth="1"/>
    <col min="5127" max="5127" width="16.42578125" style="28" customWidth="1"/>
    <col min="5128" max="5129" width="7" style="28" customWidth="1"/>
    <col min="5130" max="5130" width="6.7109375" style="28" customWidth="1"/>
    <col min="5131" max="5131" width="8" style="28" customWidth="1"/>
    <col min="5132" max="5376" width="9.140625" style="28"/>
    <col min="5377" max="5377" width="6.85546875" style="28" customWidth="1"/>
    <col min="5378" max="5378" width="6.42578125" style="28" customWidth="1"/>
    <col min="5379" max="5380" width="9.140625" style="28"/>
    <col min="5381" max="5381" width="4.5703125" style="28" customWidth="1"/>
    <col min="5382" max="5382" width="5.140625" style="28" customWidth="1"/>
    <col min="5383" max="5383" width="16.42578125" style="28" customWidth="1"/>
    <col min="5384" max="5385" width="7" style="28" customWidth="1"/>
    <col min="5386" max="5386" width="6.7109375" style="28" customWidth="1"/>
    <col min="5387" max="5387" width="8" style="28" customWidth="1"/>
    <col min="5388" max="5632" width="9.140625" style="28"/>
    <col min="5633" max="5633" width="6.85546875" style="28" customWidth="1"/>
    <col min="5634" max="5634" width="6.42578125" style="28" customWidth="1"/>
    <col min="5635" max="5636" width="9.140625" style="28"/>
    <col min="5637" max="5637" width="4.5703125" style="28" customWidth="1"/>
    <col min="5638" max="5638" width="5.140625" style="28" customWidth="1"/>
    <col min="5639" max="5639" width="16.42578125" style="28" customWidth="1"/>
    <col min="5640" max="5641" width="7" style="28" customWidth="1"/>
    <col min="5642" max="5642" width="6.7109375" style="28" customWidth="1"/>
    <col min="5643" max="5643" width="8" style="28" customWidth="1"/>
    <col min="5644" max="5888" width="9.140625" style="28"/>
    <col min="5889" max="5889" width="6.85546875" style="28" customWidth="1"/>
    <col min="5890" max="5890" width="6.42578125" style="28" customWidth="1"/>
    <col min="5891" max="5892" width="9.140625" style="28"/>
    <col min="5893" max="5893" width="4.5703125" style="28" customWidth="1"/>
    <col min="5894" max="5894" width="5.140625" style="28" customWidth="1"/>
    <col min="5895" max="5895" width="16.42578125" style="28" customWidth="1"/>
    <col min="5896" max="5897" width="7" style="28" customWidth="1"/>
    <col min="5898" max="5898" width="6.7109375" style="28" customWidth="1"/>
    <col min="5899" max="5899" width="8" style="28" customWidth="1"/>
    <col min="5900" max="6144" width="9.140625" style="28"/>
    <col min="6145" max="6145" width="6.85546875" style="28" customWidth="1"/>
    <col min="6146" max="6146" width="6.42578125" style="28" customWidth="1"/>
    <col min="6147" max="6148" width="9.140625" style="28"/>
    <col min="6149" max="6149" width="4.5703125" style="28" customWidth="1"/>
    <col min="6150" max="6150" width="5.140625" style="28" customWidth="1"/>
    <col min="6151" max="6151" width="16.42578125" style="28" customWidth="1"/>
    <col min="6152" max="6153" width="7" style="28" customWidth="1"/>
    <col min="6154" max="6154" width="6.7109375" style="28" customWidth="1"/>
    <col min="6155" max="6155" width="8" style="28" customWidth="1"/>
    <col min="6156" max="6400" width="9.140625" style="28"/>
    <col min="6401" max="6401" width="6.85546875" style="28" customWidth="1"/>
    <col min="6402" max="6402" width="6.42578125" style="28" customWidth="1"/>
    <col min="6403" max="6404" width="9.140625" style="28"/>
    <col min="6405" max="6405" width="4.5703125" style="28" customWidth="1"/>
    <col min="6406" max="6406" width="5.140625" style="28" customWidth="1"/>
    <col min="6407" max="6407" width="16.42578125" style="28" customWidth="1"/>
    <col min="6408" max="6409" width="7" style="28" customWidth="1"/>
    <col min="6410" max="6410" width="6.7109375" style="28" customWidth="1"/>
    <col min="6411" max="6411" width="8" style="28" customWidth="1"/>
    <col min="6412" max="6656" width="9.140625" style="28"/>
    <col min="6657" max="6657" width="6.85546875" style="28" customWidth="1"/>
    <col min="6658" max="6658" width="6.42578125" style="28" customWidth="1"/>
    <col min="6659" max="6660" width="9.140625" style="28"/>
    <col min="6661" max="6661" width="4.5703125" style="28" customWidth="1"/>
    <col min="6662" max="6662" width="5.140625" style="28" customWidth="1"/>
    <col min="6663" max="6663" width="16.42578125" style="28" customWidth="1"/>
    <col min="6664" max="6665" width="7" style="28" customWidth="1"/>
    <col min="6666" max="6666" width="6.7109375" style="28" customWidth="1"/>
    <col min="6667" max="6667" width="8" style="28" customWidth="1"/>
    <col min="6668" max="6912" width="9.140625" style="28"/>
    <col min="6913" max="6913" width="6.85546875" style="28" customWidth="1"/>
    <col min="6914" max="6914" width="6.42578125" style="28" customWidth="1"/>
    <col min="6915" max="6916" width="9.140625" style="28"/>
    <col min="6917" max="6917" width="4.5703125" style="28" customWidth="1"/>
    <col min="6918" max="6918" width="5.140625" style="28" customWidth="1"/>
    <col min="6919" max="6919" width="16.42578125" style="28" customWidth="1"/>
    <col min="6920" max="6921" width="7" style="28" customWidth="1"/>
    <col min="6922" max="6922" width="6.7109375" style="28" customWidth="1"/>
    <col min="6923" max="6923" width="8" style="28" customWidth="1"/>
    <col min="6924" max="7168" width="9.140625" style="28"/>
    <col min="7169" max="7169" width="6.85546875" style="28" customWidth="1"/>
    <col min="7170" max="7170" width="6.42578125" style="28" customWidth="1"/>
    <col min="7171" max="7172" width="9.140625" style="28"/>
    <col min="7173" max="7173" width="4.5703125" style="28" customWidth="1"/>
    <col min="7174" max="7174" width="5.140625" style="28" customWidth="1"/>
    <col min="7175" max="7175" width="16.42578125" style="28" customWidth="1"/>
    <col min="7176" max="7177" width="7" style="28" customWidth="1"/>
    <col min="7178" max="7178" width="6.7109375" style="28" customWidth="1"/>
    <col min="7179" max="7179" width="8" style="28" customWidth="1"/>
    <col min="7180" max="7424" width="9.140625" style="28"/>
    <col min="7425" max="7425" width="6.85546875" style="28" customWidth="1"/>
    <col min="7426" max="7426" width="6.42578125" style="28" customWidth="1"/>
    <col min="7427" max="7428" width="9.140625" style="28"/>
    <col min="7429" max="7429" width="4.5703125" style="28" customWidth="1"/>
    <col min="7430" max="7430" width="5.140625" style="28" customWidth="1"/>
    <col min="7431" max="7431" width="16.42578125" style="28" customWidth="1"/>
    <col min="7432" max="7433" width="7" style="28" customWidth="1"/>
    <col min="7434" max="7434" width="6.7109375" style="28" customWidth="1"/>
    <col min="7435" max="7435" width="8" style="28" customWidth="1"/>
    <col min="7436" max="7680" width="9.140625" style="28"/>
    <col min="7681" max="7681" width="6.85546875" style="28" customWidth="1"/>
    <col min="7682" max="7682" width="6.42578125" style="28" customWidth="1"/>
    <col min="7683" max="7684" width="9.140625" style="28"/>
    <col min="7685" max="7685" width="4.5703125" style="28" customWidth="1"/>
    <col min="7686" max="7686" width="5.140625" style="28" customWidth="1"/>
    <col min="7687" max="7687" width="16.42578125" style="28" customWidth="1"/>
    <col min="7688" max="7689" width="7" style="28" customWidth="1"/>
    <col min="7690" max="7690" width="6.7109375" style="28" customWidth="1"/>
    <col min="7691" max="7691" width="8" style="28" customWidth="1"/>
    <col min="7692" max="7936" width="9.140625" style="28"/>
    <col min="7937" max="7937" width="6.85546875" style="28" customWidth="1"/>
    <col min="7938" max="7938" width="6.42578125" style="28" customWidth="1"/>
    <col min="7939" max="7940" width="9.140625" style="28"/>
    <col min="7941" max="7941" width="4.5703125" style="28" customWidth="1"/>
    <col min="7942" max="7942" width="5.140625" style="28" customWidth="1"/>
    <col min="7943" max="7943" width="16.42578125" style="28" customWidth="1"/>
    <col min="7944" max="7945" width="7" style="28" customWidth="1"/>
    <col min="7946" max="7946" width="6.7109375" style="28" customWidth="1"/>
    <col min="7947" max="7947" width="8" style="28" customWidth="1"/>
    <col min="7948" max="8192" width="9.140625" style="28"/>
    <col min="8193" max="8193" width="6.85546875" style="28" customWidth="1"/>
    <col min="8194" max="8194" width="6.42578125" style="28" customWidth="1"/>
    <col min="8195" max="8196" width="9.140625" style="28"/>
    <col min="8197" max="8197" width="4.5703125" style="28" customWidth="1"/>
    <col min="8198" max="8198" width="5.140625" style="28" customWidth="1"/>
    <col min="8199" max="8199" width="16.42578125" style="28" customWidth="1"/>
    <col min="8200" max="8201" width="7" style="28" customWidth="1"/>
    <col min="8202" max="8202" width="6.7109375" style="28" customWidth="1"/>
    <col min="8203" max="8203" width="8" style="28" customWidth="1"/>
    <col min="8204" max="8448" width="9.140625" style="28"/>
    <col min="8449" max="8449" width="6.85546875" style="28" customWidth="1"/>
    <col min="8450" max="8450" width="6.42578125" style="28" customWidth="1"/>
    <col min="8451" max="8452" width="9.140625" style="28"/>
    <col min="8453" max="8453" width="4.5703125" style="28" customWidth="1"/>
    <col min="8454" max="8454" width="5.140625" style="28" customWidth="1"/>
    <col min="8455" max="8455" width="16.42578125" style="28" customWidth="1"/>
    <col min="8456" max="8457" width="7" style="28" customWidth="1"/>
    <col min="8458" max="8458" width="6.7109375" style="28" customWidth="1"/>
    <col min="8459" max="8459" width="8" style="28" customWidth="1"/>
    <col min="8460" max="8704" width="9.140625" style="28"/>
    <col min="8705" max="8705" width="6.85546875" style="28" customWidth="1"/>
    <col min="8706" max="8706" width="6.42578125" style="28" customWidth="1"/>
    <col min="8707" max="8708" width="9.140625" style="28"/>
    <col min="8709" max="8709" width="4.5703125" style="28" customWidth="1"/>
    <col min="8710" max="8710" width="5.140625" style="28" customWidth="1"/>
    <col min="8711" max="8711" width="16.42578125" style="28" customWidth="1"/>
    <col min="8712" max="8713" width="7" style="28" customWidth="1"/>
    <col min="8714" max="8714" width="6.7109375" style="28" customWidth="1"/>
    <col min="8715" max="8715" width="8" style="28" customWidth="1"/>
    <col min="8716" max="8960" width="9.140625" style="28"/>
    <col min="8961" max="8961" width="6.85546875" style="28" customWidth="1"/>
    <col min="8962" max="8962" width="6.42578125" style="28" customWidth="1"/>
    <col min="8963" max="8964" width="9.140625" style="28"/>
    <col min="8965" max="8965" width="4.5703125" style="28" customWidth="1"/>
    <col min="8966" max="8966" width="5.140625" style="28" customWidth="1"/>
    <col min="8967" max="8967" width="16.42578125" style="28" customWidth="1"/>
    <col min="8968" max="8969" width="7" style="28" customWidth="1"/>
    <col min="8970" max="8970" width="6.7109375" style="28" customWidth="1"/>
    <col min="8971" max="8971" width="8" style="28" customWidth="1"/>
    <col min="8972" max="9216" width="9.140625" style="28"/>
    <col min="9217" max="9217" width="6.85546875" style="28" customWidth="1"/>
    <col min="9218" max="9218" width="6.42578125" style="28" customWidth="1"/>
    <col min="9219" max="9220" width="9.140625" style="28"/>
    <col min="9221" max="9221" width="4.5703125" style="28" customWidth="1"/>
    <col min="9222" max="9222" width="5.140625" style="28" customWidth="1"/>
    <col min="9223" max="9223" width="16.42578125" style="28" customWidth="1"/>
    <col min="9224" max="9225" width="7" style="28" customWidth="1"/>
    <col min="9226" max="9226" width="6.7109375" style="28" customWidth="1"/>
    <col min="9227" max="9227" width="8" style="28" customWidth="1"/>
    <col min="9228" max="9472" width="9.140625" style="28"/>
    <col min="9473" max="9473" width="6.85546875" style="28" customWidth="1"/>
    <col min="9474" max="9474" width="6.42578125" style="28" customWidth="1"/>
    <col min="9475" max="9476" width="9.140625" style="28"/>
    <col min="9477" max="9477" width="4.5703125" style="28" customWidth="1"/>
    <col min="9478" max="9478" width="5.140625" style="28" customWidth="1"/>
    <col min="9479" max="9479" width="16.42578125" style="28" customWidth="1"/>
    <col min="9480" max="9481" width="7" style="28" customWidth="1"/>
    <col min="9482" max="9482" width="6.7109375" style="28" customWidth="1"/>
    <col min="9483" max="9483" width="8" style="28" customWidth="1"/>
    <col min="9484" max="9728" width="9.140625" style="28"/>
    <col min="9729" max="9729" width="6.85546875" style="28" customWidth="1"/>
    <col min="9730" max="9730" width="6.42578125" style="28" customWidth="1"/>
    <col min="9731" max="9732" width="9.140625" style="28"/>
    <col min="9733" max="9733" width="4.5703125" style="28" customWidth="1"/>
    <col min="9734" max="9734" width="5.140625" style="28" customWidth="1"/>
    <col min="9735" max="9735" width="16.42578125" style="28" customWidth="1"/>
    <col min="9736" max="9737" width="7" style="28" customWidth="1"/>
    <col min="9738" max="9738" width="6.7109375" style="28" customWidth="1"/>
    <col min="9739" max="9739" width="8" style="28" customWidth="1"/>
    <col min="9740" max="9984" width="9.140625" style="28"/>
    <col min="9985" max="9985" width="6.85546875" style="28" customWidth="1"/>
    <col min="9986" max="9986" width="6.42578125" style="28" customWidth="1"/>
    <col min="9987" max="9988" width="9.140625" style="28"/>
    <col min="9989" max="9989" width="4.5703125" style="28" customWidth="1"/>
    <col min="9990" max="9990" width="5.140625" style="28" customWidth="1"/>
    <col min="9991" max="9991" width="16.42578125" style="28" customWidth="1"/>
    <col min="9992" max="9993" width="7" style="28" customWidth="1"/>
    <col min="9994" max="9994" width="6.7109375" style="28" customWidth="1"/>
    <col min="9995" max="9995" width="8" style="28" customWidth="1"/>
    <col min="9996" max="10240" width="9.140625" style="28"/>
    <col min="10241" max="10241" width="6.85546875" style="28" customWidth="1"/>
    <col min="10242" max="10242" width="6.42578125" style="28" customWidth="1"/>
    <col min="10243" max="10244" width="9.140625" style="28"/>
    <col min="10245" max="10245" width="4.5703125" style="28" customWidth="1"/>
    <col min="10246" max="10246" width="5.140625" style="28" customWidth="1"/>
    <col min="10247" max="10247" width="16.42578125" style="28" customWidth="1"/>
    <col min="10248" max="10249" width="7" style="28" customWidth="1"/>
    <col min="10250" max="10250" width="6.7109375" style="28" customWidth="1"/>
    <col min="10251" max="10251" width="8" style="28" customWidth="1"/>
    <col min="10252" max="10496" width="9.140625" style="28"/>
    <col min="10497" max="10497" width="6.85546875" style="28" customWidth="1"/>
    <col min="10498" max="10498" width="6.42578125" style="28" customWidth="1"/>
    <col min="10499" max="10500" width="9.140625" style="28"/>
    <col min="10501" max="10501" width="4.5703125" style="28" customWidth="1"/>
    <col min="10502" max="10502" width="5.140625" style="28" customWidth="1"/>
    <col min="10503" max="10503" width="16.42578125" style="28" customWidth="1"/>
    <col min="10504" max="10505" width="7" style="28" customWidth="1"/>
    <col min="10506" max="10506" width="6.7109375" style="28" customWidth="1"/>
    <col min="10507" max="10507" width="8" style="28" customWidth="1"/>
    <col min="10508" max="10752" width="9.140625" style="28"/>
    <col min="10753" max="10753" width="6.85546875" style="28" customWidth="1"/>
    <col min="10754" max="10754" width="6.42578125" style="28" customWidth="1"/>
    <col min="10755" max="10756" width="9.140625" style="28"/>
    <col min="10757" max="10757" width="4.5703125" style="28" customWidth="1"/>
    <col min="10758" max="10758" width="5.140625" style="28" customWidth="1"/>
    <col min="10759" max="10759" width="16.42578125" style="28" customWidth="1"/>
    <col min="10760" max="10761" width="7" style="28" customWidth="1"/>
    <col min="10762" max="10762" width="6.7109375" style="28" customWidth="1"/>
    <col min="10763" max="10763" width="8" style="28" customWidth="1"/>
    <col min="10764" max="11008" width="9.140625" style="28"/>
    <col min="11009" max="11009" width="6.85546875" style="28" customWidth="1"/>
    <col min="11010" max="11010" width="6.42578125" style="28" customWidth="1"/>
    <col min="11011" max="11012" width="9.140625" style="28"/>
    <col min="11013" max="11013" width="4.5703125" style="28" customWidth="1"/>
    <col min="11014" max="11014" width="5.140625" style="28" customWidth="1"/>
    <col min="11015" max="11015" width="16.42578125" style="28" customWidth="1"/>
    <col min="11016" max="11017" width="7" style="28" customWidth="1"/>
    <col min="11018" max="11018" width="6.7109375" style="28" customWidth="1"/>
    <col min="11019" max="11019" width="8" style="28" customWidth="1"/>
    <col min="11020" max="11264" width="9.140625" style="28"/>
    <col min="11265" max="11265" width="6.85546875" style="28" customWidth="1"/>
    <col min="11266" max="11266" width="6.42578125" style="28" customWidth="1"/>
    <col min="11267" max="11268" width="9.140625" style="28"/>
    <col min="11269" max="11269" width="4.5703125" style="28" customWidth="1"/>
    <col min="11270" max="11270" width="5.140625" style="28" customWidth="1"/>
    <col min="11271" max="11271" width="16.42578125" style="28" customWidth="1"/>
    <col min="11272" max="11273" width="7" style="28" customWidth="1"/>
    <col min="11274" max="11274" width="6.7109375" style="28" customWidth="1"/>
    <col min="11275" max="11275" width="8" style="28" customWidth="1"/>
    <col min="11276" max="11520" width="9.140625" style="28"/>
    <col min="11521" max="11521" width="6.85546875" style="28" customWidth="1"/>
    <col min="11522" max="11522" width="6.42578125" style="28" customWidth="1"/>
    <col min="11523" max="11524" width="9.140625" style="28"/>
    <col min="11525" max="11525" width="4.5703125" style="28" customWidth="1"/>
    <col min="11526" max="11526" width="5.140625" style="28" customWidth="1"/>
    <col min="11527" max="11527" width="16.42578125" style="28" customWidth="1"/>
    <col min="11528" max="11529" width="7" style="28" customWidth="1"/>
    <col min="11530" max="11530" width="6.7109375" style="28" customWidth="1"/>
    <col min="11531" max="11531" width="8" style="28" customWidth="1"/>
    <col min="11532" max="11776" width="9.140625" style="28"/>
    <col min="11777" max="11777" width="6.85546875" style="28" customWidth="1"/>
    <col min="11778" max="11778" width="6.42578125" style="28" customWidth="1"/>
    <col min="11779" max="11780" width="9.140625" style="28"/>
    <col min="11781" max="11781" width="4.5703125" style="28" customWidth="1"/>
    <col min="11782" max="11782" width="5.140625" style="28" customWidth="1"/>
    <col min="11783" max="11783" width="16.42578125" style="28" customWidth="1"/>
    <col min="11784" max="11785" width="7" style="28" customWidth="1"/>
    <col min="11786" max="11786" width="6.7109375" style="28" customWidth="1"/>
    <col min="11787" max="11787" width="8" style="28" customWidth="1"/>
    <col min="11788" max="12032" width="9.140625" style="28"/>
    <col min="12033" max="12033" width="6.85546875" style="28" customWidth="1"/>
    <col min="12034" max="12034" width="6.42578125" style="28" customWidth="1"/>
    <col min="12035" max="12036" width="9.140625" style="28"/>
    <col min="12037" max="12037" width="4.5703125" style="28" customWidth="1"/>
    <col min="12038" max="12038" width="5.140625" style="28" customWidth="1"/>
    <col min="12039" max="12039" width="16.42578125" style="28" customWidth="1"/>
    <col min="12040" max="12041" width="7" style="28" customWidth="1"/>
    <col min="12042" max="12042" width="6.7109375" style="28" customWidth="1"/>
    <col min="12043" max="12043" width="8" style="28" customWidth="1"/>
    <col min="12044" max="12288" width="9.140625" style="28"/>
    <col min="12289" max="12289" width="6.85546875" style="28" customWidth="1"/>
    <col min="12290" max="12290" width="6.42578125" style="28" customWidth="1"/>
    <col min="12291" max="12292" width="9.140625" style="28"/>
    <col min="12293" max="12293" width="4.5703125" style="28" customWidth="1"/>
    <col min="12294" max="12294" width="5.140625" style="28" customWidth="1"/>
    <col min="12295" max="12295" width="16.42578125" style="28" customWidth="1"/>
    <col min="12296" max="12297" width="7" style="28" customWidth="1"/>
    <col min="12298" max="12298" width="6.7109375" style="28" customWidth="1"/>
    <col min="12299" max="12299" width="8" style="28" customWidth="1"/>
    <col min="12300" max="12544" width="9.140625" style="28"/>
    <col min="12545" max="12545" width="6.85546875" style="28" customWidth="1"/>
    <col min="12546" max="12546" width="6.42578125" style="28" customWidth="1"/>
    <col min="12547" max="12548" width="9.140625" style="28"/>
    <col min="12549" max="12549" width="4.5703125" style="28" customWidth="1"/>
    <col min="12550" max="12550" width="5.140625" style="28" customWidth="1"/>
    <col min="12551" max="12551" width="16.42578125" style="28" customWidth="1"/>
    <col min="12552" max="12553" width="7" style="28" customWidth="1"/>
    <col min="12554" max="12554" width="6.7109375" style="28" customWidth="1"/>
    <col min="12555" max="12555" width="8" style="28" customWidth="1"/>
    <col min="12556" max="12800" width="9.140625" style="28"/>
    <col min="12801" max="12801" width="6.85546875" style="28" customWidth="1"/>
    <col min="12802" max="12802" width="6.42578125" style="28" customWidth="1"/>
    <col min="12803" max="12804" width="9.140625" style="28"/>
    <col min="12805" max="12805" width="4.5703125" style="28" customWidth="1"/>
    <col min="12806" max="12806" width="5.140625" style="28" customWidth="1"/>
    <col min="12807" max="12807" width="16.42578125" style="28" customWidth="1"/>
    <col min="12808" max="12809" width="7" style="28" customWidth="1"/>
    <col min="12810" max="12810" width="6.7109375" style="28" customWidth="1"/>
    <col min="12811" max="12811" width="8" style="28" customWidth="1"/>
    <col min="12812" max="13056" width="9.140625" style="28"/>
    <col min="13057" max="13057" width="6.85546875" style="28" customWidth="1"/>
    <col min="13058" max="13058" width="6.42578125" style="28" customWidth="1"/>
    <col min="13059" max="13060" width="9.140625" style="28"/>
    <col min="13061" max="13061" width="4.5703125" style="28" customWidth="1"/>
    <col min="13062" max="13062" width="5.140625" style="28" customWidth="1"/>
    <col min="13063" max="13063" width="16.42578125" style="28" customWidth="1"/>
    <col min="13064" max="13065" width="7" style="28" customWidth="1"/>
    <col min="13066" max="13066" width="6.7109375" style="28" customWidth="1"/>
    <col min="13067" max="13067" width="8" style="28" customWidth="1"/>
    <col min="13068" max="13312" width="9.140625" style="28"/>
    <col min="13313" max="13313" width="6.85546875" style="28" customWidth="1"/>
    <col min="13314" max="13314" width="6.42578125" style="28" customWidth="1"/>
    <col min="13315" max="13316" width="9.140625" style="28"/>
    <col min="13317" max="13317" width="4.5703125" style="28" customWidth="1"/>
    <col min="13318" max="13318" width="5.140625" style="28" customWidth="1"/>
    <col min="13319" max="13319" width="16.42578125" style="28" customWidth="1"/>
    <col min="13320" max="13321" width="7" style="28" customWidth="1"/>
    <col min="13322" max="13322" width="6.7109375" style="28" customWidth="1"/>
    <col min="13323" max="13323" width="8" style="28" customWidth="1"/>
    <col min="13324" max="13568" width="9.140625" style="28"/>
    <col min="13569" max="13569" width="6.85546875" style="28" customWidth="1"/>
    <col min="13570" max="13570" width="6.42578125" style="28" customWidth="1"/>
    <col min="13571" max="13572" width="9.140625" style="28"/>
    <col min="13573" max="13573" width="4.5703125" style="28" customWidth="1"/>
    <col min="13574" max="13574" width="5.140625" style="28" customWidth="1"/>
    <col min="13575" max="13575" width="16.42578125" style="28" customWidth="1"/>
    <col min="13576" max="13577" width="7" style="28" customWidth="1"/>
    <col min="13578" max="13578" width="6.7109375" style="28" customWidth="1"/>
    <col min="13579" max="13579" width="8" style="28" customWidth="1"/>
    <col min="13580" max="13824" width="9.140625" style="28"/>
    <col min="13825" max="13825" width="6.85546875" style="28" customWidth="1"/>
    <col min="13826" max="13826" width="6.42578125" style="28" customWidth="1"/>
    <col min="13827" max="13828" width="9.140625" style="28"/>
    <col min="13829" max="13829" width="4.5703125" style="28" customWidth="1"/>
    <col min="13830" max="13830" width="5.140625" style="28" customWidth="1"/>
    <col min="13831" max="13831" width="16.42578125" style="28" customWidth="1"/>
    <col min="13832" max="13833" width="7" style="28" customWidth="1"/>
    <col min="13834" max="13834" width="6.7109375" style="28" customWidth="1"/>
    <col min="13835" max="13835" width="8" style="28" customWidth="1"/>
    <col min="13836" max="14080" width="9.140625" style="28"/>
    <col min="14081" max="14081" width="6.85546875" style="28" customWidth="1"/>
    <col min="14082" max="14082" width="6.42578125" style="28" customWidth="1"/>
    <col min="14083" max="14084" width="9.140625" style="28"/>
    <col min="14085" max="14085" width="4.5703125" style="28" customWidth="1"/>
    <col min="14086" max="14086" width="5.140625" style="28" customWidth="1"/>
    <col min="14087" max="14087" width="16.42578125" style="28" customWidth="1"/>
    <col min="14088" max="14089" width="7" style="28" customWidth="1"/>
    <col min="14090" max="14090" width="6.7109375" style="28" customWidth="1"/>
    <col min="14091" max="14091" width="8" style="28" customWidth="1"/>
    <col min="14092" max="14336" width="9.140625" style="28"/>
    <col min="14337" max="14337" width="6.85546875" style="28" customWidth="1"/>
    <col min="14338" max="14338" width="6.42578125" style="28" customWidth="1"/>
    <col min="14339" max="14340" width="9.140625" style="28"/>
    <col min="14341" max="14341" width="4.5703125" style="28" customWidth="1"/>
    <col min="14342" max="14342" width="5.140625" style="28" customWidth="1"/>
    <col min="14343" max="14343" width="16.42578125" style="28" customWidth="1"/>
    <col min="14344" max="14345" width="7" style="28" customWidth="1"/>
    <col min="14346" max="14346" width="6.7109375" style="28" customWidth="1"/>
    <col min="14347" max="14347" width="8" style="28" customWidth="1"/>
    <col min="14348" max="14592" width="9.140625" style="28"/>
    <col min="14593" max="14593" width="6.85546875" style="28" customWidth="1"/>
    <col min="14594" max="14594" width="6.42578125" style="28" customWidth="1"/>
    <col min="14595" max="14596" width="9.140625" style="28"/>
    <col min="14597" max="14597" width="4.5703125" style="28" customWidth="1"/>
    <col min="14598" max="14598" width="5.140625" style="28" customWidth="1"/>
    <col min="14599" max="14599" width="16.42578125" style="28" customWidth="1"/>
    <col min="14600" max="14601" width="7" style="28" customWidth="1"/>
    <col min="14602" max="14602" width="6.7109375" style="28" customWidth="1"/>
    <col min="14603" max="14603" width="8" style="28" customWidth="1"/>
    <col min="14604" max="14848" width="9.140625" style="28"/>
    <col min="14849" max="14849" width="6.85546875" style="28" customWidth="1"/>
    <col min="14850" max="14850" width="6.42578125" style="28" customWidth="1"/>
    <col min="14851" max="14852" width="9.140625" style="28"/>
    <col min="14853" max="14853" width="4.5703125" style="28" customWidth="1"/>
    <col min="14854" max="14854" width="5.140625" style="28" customWidth="1"/>
    <col min="14855" max="14855" width="16.42578125" style="28" customWidth="1"/>
    <col min="14856" max="14857" width="7" style="28" customWidth="1"/>
    <col min="14858" max="14858" width="6.7109375" style="28" customWidth="1"/>
    <col min="14859" max="14859" width="8" style="28" customWidth="1"/>
    <col min="14860" max="15104" width="9.140625" style="28"/>
    <col min="15105" max="15105" width="6.85546875" style="28" customWidth="1"/>
    <col min="15106" max="15106" width="6.42578125" style="28" customWidth="1"/>
    <col min="15107" max="15108" width="9.140625" style="28"/>
    <col min="15109" max="15109" width="4.5703125" style="28" customWidth="1"/>
    <col min="15110" max="15110" width="5.140625" style="28" customWidth="1"/>
    <col min="15111" max="15111" width="16.42578125" style="28" customWidth="1"/>
    <col min="15112" max="15113" width="7" style="28" customWidth="1"/>
    <col min="15114" max="15114" width="6.7109375" style="28" customWidth="1"/>
    <col min="15115" max="15115" width="8" style="28" customWidth="1"/>
    <col min="15116" max="15360" width="9.140625" style="28"/>
    <col min="15361" max="15361" width="6.85546875" style="28" customWidth="1"/>
    <col min="15362" max="15362" width="6.42578125" style="28" customWidth="1"/>
    <col min="15363" max="15364" width="9.140625" style="28"/>
    <col min="15365" max="15365" width="4.5703125" style="28" customWidth="1"/>
    <col min="15366" max="15366" width="5.140625" style="28" customWidth="1"/>
    <col min="15367" max="15367" width="16.42578125" style="28" customWidth="1"/>
    <col min="15368" max="15369" width="7" style="28" customWidth="1"/>
    <col min="15370" max="15370" width="6.7109375" style="28" customWidth="1"/>
    <col min="15371" max="15371" width="8" style="28" customWidth="1"/>
    <col min="15372" max="15616" width="9.140625" style="28"/>
    <col min="15617" max="15617" width="6.85546875" style="28" customWidth="1"/>
    <col min="15618" max="15618" width="6.42578125" style="28" customWidth="1"/>
    <col min="15619" max="15620" width="9.140625" style="28"/>
    <col min="15621" max="15621" width="4.5703125" style="28" customWidth="1"/>
    <col min="15622" max="15622" width="5.140625" style="28" customWidth="1"/>
    <col min="15623" max="15623" width="16.42578125" style="28" customWidth="1"/>
    <col min="15624" max="15625" width="7" style="28" customWidth="1"/>
    <col min="15626" max="15626" width="6.7109375" style="28" customWidth="1"/>
    <col min="15627" max="15627" width="8" style="28" customWidth="1"/>
    <col min="15628" max="15872" width="9.140625" style="28"/>
    <col min="15873" max="15873" width="6.85546875" style="28" customWidth="1"/>
    <col min="15874" max="15874" width="6.42578125" style="28" customWidth="1"/>
    <col min="15875" max="15876" width="9.140625" style="28"/>
    <col min="15877" max="15877" width="4.5703125" style="28" customWidth="1"/>
    <col min="15878" max="15878" width="5.140625" style="28" customWidth="1"/>
    <col min="15879" max="15879" width="16.42578125" style="28" customWidth="1"/>
    <col min="15880" max="15881" width="7" style="28" customWidth="1"/>
    <col min="15882" max="15882" width="6.7109375" style="28" customWidth="1"/>
    <col min="15883" max="15883" width="8" style="28" customWidth="1"/>
    <col min="15884" max="16128" width="9.140625" style="28"/>
    <col min="16129" max="16129" width="6.85546875" style="28" customWidth="1"/>
    <col min="16130" max="16130" width="6.42578125" style="28" customWidth="1"/>
    <col min="16131" max="16132" width="9.140625" style="28"/>
    <col min="16133" max="16133" width="4.5703125" style="28" customWidth="1"/>
    <col min="16134" max="16134" width="5.140625" style="28" customWidth="1"/>
    <col min="16135" max="16135" width="16.42578125" style="28" customWidth="1"/>
    <col min="16136" max="16137" width="7" style="28" customWidth="1"/>
    <col min="16138" max="16138" width="6.7109375" style="28" customWidth="1"/>
    <col min="16139" max="16139" width="8" style="28" customWidth="1"/>
    <col min="16140" max="16384" width="9.140625" style="28"/>
  </cols>
  <sheetData>
    <row r="1" spans="1:14" ht="12.75" customHeight="1">
      <c r="A1" s="161" t="s">
        <v>318</v>
      </c>
      <c r="B1" s="162"/>
      <c r="C1" s="163"/>
      <c r="D1" s="213" t="s">
        <v>319</v>
      </c>
      <c r="E1" s="213"/>
      <c r="F1" s="213"/>
      <c r="G1" s="213"/>
      <c r="H1" s="213"/>
      <c r="I1" s="213"/>
      <c r="J1" s="213"/>
      <c r="K1" s="213"/>
      <c r="L1" s="88"/>
      <c r="M1" s="88"/>
    </row>
    <row r="2" spans="1:14" ht="12.75" customHeight="1">
      <c r="A2" s="164"/>
      <c r="B2" s="162"/>
      <c r="C2" s="163"/>
      <c r="D2" s="213"/>
      <c r="E2" s="213"/>
      <c r="F2" s="213"/>
      <c r="G2" s="213"/>
      <c r="H2" s="213"/>
      <c r="I2" s="213"/>
      <c r="J2" s="213"/>
      <c r="K2" s="213"/>
      <c r="L2" s="88"/>
      <c r="M2" s="88"/>
    </row>
    <row r="3" spans="1:14" ht="12.75" customHeight="1">
      <c r="A3" s="214" t="s">
        <v>320</v>
      </c>
      <c r="B3" s="214"/>
      <c r="C3" s="214"/>
      <c r="D3" s="215" t="s">
        <v>321</v>
      </c>
      <c r="E3" s="215"/>
      <c r="F3" s="215"/>
      <c r="G3" s="215"/>
      <c r="H3" s="215"/>
      <c r="I3" s="215"/>
      <c r="J3" s="215"/>
      <c r="K3" s="215"/>
      <c r="L3" s="88"/>
      <c r="M3" s="88"/>
    </row>
    <row r="4" spans="1:14" ht="12.75" customHeight="1">
      <c r="A4" s="164"/>
      <c r="B4" s="162"/>
      <c r="C4" s="163"/>
      <c r="D4" s="215"/>
      <c r="E4" s="215"/>
      <c r="F4" s="215"/>
      <c r="G4" s="215"/>
      <c r="H4" s="215"/>
      <c r="I4" s="215"/>
      <c r="J4" s="215"/>
      <c r="K4" s="215"/>
      <c r="L4" s="88"/>
      <c r="M4" s="88"/>
    </row>
    <row r="5" spans="1:14" ht="12.75" customHeight="1">
      <c r="A5" s="217" t="s">
        <v>322</v>
      </c>
      <c r="B5" s="217"/>
      <c r="C5" s="217"/>
      <c r="D5" s="215" t="s">
        <v>323</v>
      </c>
      <c r="E5" s="215"/>
      <c r="F5" s="215"/>
      <c r="G5" s="215"/>
      <c r="H5" s="215"/>
      <c r="I5" s="215"/>
      <c r="J5" s="215"/>
      <c r="K5" s="215"/>
      <c r="L5" s="88"/>
      <c r="M5" s="88"/>
    </row>
    <row r="6" spans="1:14" ht="14.25">
      <c r="A6" s="27" t="s">
        <v>324</v>
      </c>
      <c r="D6" s="28" t="s">
        <v>367</v>
      </c>
      <c r="L6" s="88"/>
      <c r="M6" s="88"/>
    </row>
    <row r="7" spans="1:14" s="167" customFormat="1" ht="16.5" thickBot="1">
      <c r="B7" s="224" t="s">
        <v>326</v>
      </c>
      <c r="C7" s="224"/>
      <c r="D7" s="224"/>
      <c r="E7" s="224"/>
      <c r="F7" s="224"/>
      <c r="G7" s="224"/>
      <c r="H7" s="224"/>
      <c r="I7" s="224"/>
      <c r="J7" s="224"/>
      <c r="K7" s="224"/>
      <c r="L7" s="88"/>
      <c r="M7" s="88"/>
    </row>
    <row r="8" spans="1:14" ht="25.5" customHeight="1">
      <c r="A8" s="189" t="s">
        <v>327</v>
      </c>
      <c r="B8" s="225" t="s">
        <v>215</v>
      </c>
      <c r="C8" s="226"/>
      <c r="D8" s="226"/>
      <c r="E8" s="226"/>
      <c r="F8" s="226"/>
      <c r="G8" s="227"/>
      <c r="H8" s="190" t="s">
        <v>216</v>
      </c>
      <c r="I8" s="190" t="s">
        <v>5</v>
      </c>
      <c r="J8" s="191" t="s">
        <v>58</v>
      </c>
      <c r="K8" s="192" t="s">
        <v>59</v>
      </c>
      <c r="L8" s="88"/>
      <c r="M8" s="88"/>
    </row>
    <row r="9" spans="1:14" ht="16.5" customHeight="1" thickBot="1">
      <c r="A9" s="193">
        <v>1</v>
      </c>
      <c r="B9" s="228">
        <v>2</v>
      </c>
      <c r="C9" s="229"/>
      <c r="D9" s="229"/>
      <c r="E9" s="229"/>
      <c r="F9" s="229"/>
      <c r="G9" s="230"/>
      <c r="H9" s="194">
        <v>3</v>
      </c>
      <c r="I9" s="194">
        <v>4</v>
      </c>
      <c r="J9" s="195">
        <v>5</v>
      </c>
      <c r="K9" s="196">
        <v>6</v>
      </c>
      <c r="L9" s="88"/>
      <c r="M9" s="88"/>
    </row>
    <row r="10" spans="1:14" ht="12.75" hidden="1" customHeight="1">
      <c r="A10" s="231"/>
      <c r="B10" s="232"/>
      <c r="C10" s="232"/>
      <c r="D10" s="232"/>
      <c r="E10" s="232"/>
      <c r="F10" s="232"/>
      <c r="G10" s="232"/>
      <c r="H10" s="232"/>
      <c r="I10" s="232"/>
      <c r="J10" s="232"/>
      <c r="K10" s="233"/>
      <c r="L10" s="88"/>
      <c r="M10" s="88"/>
    </row>
    <row r="11" spans="1:14" ht="12.75" customHeight="1">
      <c r="A11" s="234" t="s">
        <v>368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35"/>
      <c r="L11" s="88"/>
      <c r="M11" s="88"/>
    </row>
    <row r="12" spans="1:14" ht="12.75" customHeight="1">
      <c r="A12" s="172">
        <v>1</v>
      </c>
      <c r="B12" s="212" t="s">
        <v>369</v>
      </c>
      <c r="C12" s="212"/>
      <c r="D12" s="212"/>
      <c r="E12" s="212"/>
      <c r="F12" s="212"/>
      <c r="G12" s="212"/>
      <c r="H12" s="197" t="s">
        <v>66</v>
      </c>
      <c r="I12" s="198">
        <v>204</v>
      </c>
      <c r="J12" s="119">
        <v>0</v>
      </c>
      <c r="K12" s="198">
        <f>I12*J12</f>
        <v>0</v>
      </c>
      <c r="L12" s="88"/>
      <c r="M12" s="200"/>
    </row>
    <row r="13" spans="1:14" ht="12.75" customHeight="1">
      <c r="A13" s="172">
        <v>2</v>
      </c>
      <c r="B13" s="212" t="s">
        <v>370</v>
      </c>
      <c r="C13" s="212"/>
      <c r="D13" s="212"/>
      <c r="E13" s="212"/>
      <c r="F13" s="212"/>
      <c r="G13" s="212"/>
      <c r="H13" s="197" t="s">
        <v>66</v>
      </c>
      <c r="I13" s="198">
        <v>0</v>
      </c>
      <c r="J13" s="119">
        <v>0</v>
      </c>
      <c r="K13" s="198">
        <f t="shared" ref="K13:K41" si="0">I13*J13</f>
        <v>0</v>
      </c>
      <c r="L13" s="88"/>
      <c r="M13" s="88"/>
      <c r="N13" s="29"/>
    </row>
    <row r="14" spans="1:14" ht="12.75" customHeight="1">
      <c r="A14" s="172">
        <v>3</v>
      </c>
      <c r="B14" s="212" t="s">
        <v>371</v>
      </c>
      <c r="C14" s="212"/>
      <c r="D14" s="212"/>
      <c r="E14" s="212"/>
      <c r="F14" s="212"/>
      <c r="G14" s="212"/>
      <c r="H14" s="197" t="s">
        <v>66</v>
      </c>
      <c r="I14" s="198">
        <v>2</v>
      </c>
      <c r="J14" s="119">
        <v>0</v>
      </c>
      <c r="K14" s="198">
        <f t="shared" si="0"/>
        <v>0</v>
      </c>
      <c r="L14" s="88"/>
      <c r="M14" s="88"/>
      <c r="N14" s="29"/>
    </row>
    <row r="15" spans="1:14" ht="12.75" customHeight="1">
      <c r="A15" s="172">
        <v>4</v>
      </c>
      <c r="B15" s="212" t="s">
        <v>372</v>
      </c>
      <c r="C15" s="212"/>
      <c r="D15" s="212"/>
      <c r="E15" s="212"/>
      <c r="F15" s="212"/>
      <c r="G15" s="212"/>
      <c r="H15" s="197" t="s">
        <v>66</v>
      </c>
      <c r="I15" s="198">
        <v>10</v>
      </c>
      <c r="J15" s="119">
        <v>0</v>
      </c>
      <c r="K15" s="198">
        <f t="shared" si="0"/>
        <v>0</v>
      </c>
      <c r="L15" s="88"/>
      <c r="M15" s="88"/>
      <c r="N15" s="29"/>
    </row>
    <row r="16" spans="1:14" ht="12.75" customHeight="1">
      <c r="A16" s="172">
        <v>5</v>
      </c>
      <c r="B16" s="212" t="s">
        <v>373</v>
      </c>
      <c r="C16" s="212"/>
      <c r="D16" s="212"/>
      <c r="E16" s="212"/>
      <c r="F16" s="212"/>
      <c r="G16" s="212"/>
      <c r="H16" s="197" t="s">
        <v>66</v>
      </c>
      <c r="I16" s="198">
        <v>3</v>
      </c>
      <c r="J16" s="119">
        <v>0</v>
      </c>
      <c r="K16" s="198">
        <f t="shared" si="0"/>
        <v>0</v>
      </c>
      <c r="L16" s="88"/>
      <c r="M16" s="88"/>
      <c r="N16" s="29"/>
    </row>
    <row r="17" spans="1:13" ht="12.75" customHeight="1">
      <c r="A17" s="172">
        <v>6</v>
      </c>
      <c r="B17" s="212" t="s">
        <v>374</v>
      </c>
      <c r="C17" s="212"/>
      <c r="D17" s="212"/>
      <c r="E17" s="212"/>
      <c r="F17" s="212"/>
      <c r="G17" s="212"/>
      <c r="H17" s="197" t="s">
        <v>66</v>
      </c>
      <c r="I17" s="198">
        <v>15</v>
      </c>
      <c r="J17" s="119">
        <v>0</v>
      </c>
      <c r="K17" s="198">
        <f t="shared" si="0"/>
        <v>0</v>
      </c>
      <c r="L17" s="88"/>
      <c r="M17" s="88"/>
    </row>
    <row r="18" spans="1:13" ht="12.75" customHeight="1">
      <c r="A18" s="172">
        <v>7</v>
      </c>
      <c r="B18" s="212" t="s">
        <v>375</v>
      </c>
      <c r="C18" s="212"/>
      <c r="D18" s="212"/>
      <c r="E18" s="212"/>
      <c r="F18" s="212"/>
      <c r="G18" s="212"/>
      <c r="H18" s="197" t="s">
        <v>66</v>
      </c>
      <c r="I18" s="198">
        <v>0</v>
      </c>
      <c r="J18" s="119">
        <v>0</v>
      </c>
      <c r="K18" s="198">
        <f t="shared" si="0"/>
        <v>0</v>
      </c>
      <c r="L18" s="88"/>
      <c r="M18" s="88"/>
    </row>
    <row r="19" spans="1:13" ht="13.5" customHeight="1">
      <c r="A19" s="172">
        <v>8</v>
      </c>
      <c r="B19" s="212" t="s">
        <v>376</v>
      </c>
      <c r="C19" s="212"/>
      <c r="D19" s="212"/>
      <c r="E19" s="212"/>
      <c r="F19" s="212"/>
      <c r="G19" s="212"/>
      <c r="H19" s="197" t="s">
        <v>66</v>
      </c>
      <c r="I19" s="198">
        <v>1</v>
      </c>
      <c r="J19" s="119">
        <v>0</v>
      </c>
      <c r="K19" s="198">
        <f t="shared" si="0"/>
        <v>0</v>
      </c>
      <c r="L19" s="88"/>
      <c r="M19" s="88"/>
    </row>
    <row r="20" spans="1:13" ht="12.75" customHeight="1">
      <c r="A20" s="172">
        <v>9</v>
      </c>
      <c r="B20" s="212" t="s">
        <v>377</v>
      </c>
      <c r="C20" s="212"/>
      <c r="D20" s="212"/>
      <c r="E20" s="212"/>
      <c r="F20" s="212"/>
      <c r="G20" s="212"/>
      <c r="H20" s="197" t="s">
        <v>66</v>
      </c>
      <c r="I20" s="198">
        <v>0</v>
      </c>
      <c r="J20" s="119">
        <v>0</v>
      </c>
      <c r="K20" s="198">
        <f t="shared" si="0"/>
        <v>0</v>
      </c>
      <c r="L20" s="88"/>
      <c r="M20" s="88"/>
    </row>
    <row r="21" spans="1:13" ht="12.75" customHeight="1">
      <c r="A21" s="172">
        <v>10</v>
      </c>
      <c r="B21" s="212" t="s">
        <v>378</v>
      </c>
      <c r="C21" s="212"/>
      <c r="D21" s="212"/>
      <c r="E21" s="212"/>
      <c r="F21" s="212"/>
      <c r="G21" s="212"/>
      <c r="H21" s="197" t="s">
        <v>66</v>
      </c>
      <c r="I21" s="198">
        <v>0</v>
      </c>
      <c r="J21" s="119">
        <v>0</v>
      </c>
      <c r="K21" s="198">
        <f t="shared" si="0"/>
        <v>0</v>
      </c>
      <c r="L21" s="88"/>
      <c r="M21" s="88"/>
    </row>
    <row r="22" spans="1:13" ht="12.75" customHeight="1">
      <c r="A22" s="172">
        <v>11</v>
      </c>
      <c r="B22" s="212" t="s">
        <v>379</v>
      </c>
      <c r="C22" s="212"/>
      <c r="D22" s="212"/>
      <c r="E22" s="212"/>
      <c r="F22" s="212"/>
      <c r="G22" s="212"/>
      <c r="H22" s="197" t="s">
        <v>66</v>
      </c>
      <c r="I22" s="198">
        <v>16</v>
      </c>
      <c r="J22" s="119">
        <v>0</v>
      </c>
      <c r="K22" s="198">
        <f t="shared" si="0"/>
        <v>0</v>
      </c>
      <c r="L22" s="88"/>
      <c r="M22" s="88"/>
    </row>
    <row r="23" spans="1:13" ht="12.75" customHeight="1">
      <c r="A23" s="172">
        <v>12</v>
      </c>
      <c r="B23" s="212" t="s">
        <v>380</v>
      </c>
      <c r="C23" s="212"/>
      <c r="D23" s="212"/>
      <c r="E23" s="212"/>
      <c r="F23" s="212"/>
      <c r="G23" s="212"/>
      <c r="H23" s="197" t="s">
        <v>66</v>
      </c>
      <c r="I23" s="198">
        <v>32</v>
      </c>
      <c r="J23" s="119">
        <v>0</v>
      </c>
      <c r="K23" s="198">
        <f t="shared" si="0"/>
        <v>0</v>
      </c>
      <c r="L23" s="88"/>
      <c r="M23" s="88"/>
    </row>
    <row r="24" spans="1:13" ht="12.75" customHeight="1">
      <c r="A24" s="172">
        <v>13</v>
      </c>
      <c r="B24" s="212" t="s">
        <v>381</v>
      </c>
      <c r="C24" s="212"/>
      <c r="D24" s="212"/>
      <c r="E24" s="212"/>
      <c r="F24" s="212"/>
      <c r="G24" s="212"/>
      <c r="H24" s="197" t="s">
        <v>66</v>
      </c>
      <c r="I24" s="198">
        <v>2</v>
      </c>
      <c r="J24" s="119">
        <v>0</v>
      </c>
      <c r="K24" s="198">
        <f t="shared" si="0"/>
        <v>0</v>
      </c>
      <c r="L24" s="88"/>
      <c r="M24" s="88"/>
    </row>
    <row r="25" spans="1:13" ht="12.75" customHeight="1">
      <c r="A25" s="172">
        <v>14</v>
      </c>
      <c r="B25" s="212" t="s">
        <v>382</v>
      </c>
      <c r="C25" s="212"/>
      <c r="D25" s="212"/>
      <c r="E25" s="212"/>
      <c r="F25" s="212"/>
      <c r="G25" s="212"/>
      <c r="H25" s="197" t="s">
        <v>66</v>
      </c>
      <c r="I25" s="198">
        <v>15</v>
      </c>
      <c r="J25" s="119">
        <v>0</v>
      </c>
      <c r="K25" s="198">
        <f t="shared" si="0"/>
        <v>0</v>
      </c>
      <c r="L25" s="88"/>
      <c r="M25" s="88"/>
    </row>
    <row r="26" spans="1:13" ht="12.75" customHeight="1">
      <c r="A26" s="172">
        <v>15</v>
      </c>
      <c r="B26" s="212" t="s">
        <v>383</v>
      </c>
      <c r="C26" s="212"/>
      <c r="D26" s="212"/>
      <c r="E26" s="212"/>
      <c r="F26" s="212"/>
      <c r="G26" s="212"/>
      <c r="H26" s="197" t="s">
        <v>384</v>
      </c>
      <c r="I26" s="198">
        <v>0</v>
      </c>
      <c r="J26" s="119">
        <v>0</v>
      </c>
      <c r="K26" s="198">
        <f t="shared" si="0"/>
        <v>0</v>
      </c>
      <c r="L26" s="88"/>
      <c r="M26" s="88"/>
    </row>
    <row r="27" spans="1:13" ht="12.75" customHeight="1">
      <c r="A27" s="172">
        <v>16</v>
      </c>
      <c r="B27" s="212" t="s">
        <v>385</v>
      </c>
      <c r="C27" s="212"/>
      <c r="D27" s="212"/>
      <c r="E27" s="212"/>
      <c r="F27" s="212"/>
      <c r="G27" s="212"/>
      <c r="H27" s="197" t="s">
        <v>66</v>
      </c>
      <c r="I27" s="198">
        <v>0</v>
      </c>
      <c r="J27" s="119">
        <v>0</v>
      </c>
      <c r="K27" s="198">
        <f t="shared" si="0"/>
        <v>0</v>
      </c>
      <c r="L27" s="88"/>
      <c r="M27" s="88"/>
    </row>
    <row r="28" spans="1:13" ht="12.75" customHeight="1">
      <c r="A28" s="172">
        <v>17</v>
      </c>
      <c r="B28" s="212" t="s">
        <v>386</v>
      </c>
      <c r="C28" s="212"/>
      <c r="D28" s="212"/>
      <c r="E28" s="212"/>
      <c r="F28" s="212"/>
      <c r="G28" s="212"/>
      <c r="H28" s="197" t="s">
        <v>66</v>
      </c>
      <c r="I28" s="198">
        <v>1</v>
      </c>
      <c r="J28" s="119">
        <v>0</v>
      </c>
      <c r="K28" s="198">
        <f t="shared" si="0"/>
        <v>0</v>
      </c>
      <c r="L28" s="88"/>
    </row>
    <row r="29" spans="1:13" ht="12.75" customHeight="1">
      <c r="A29" s="172">
        <v>18</v>
      </c>
      <c r="B29" s="212" t="s">
        <v>387</v>
      </c>
      <c r="C29" s="212"/>
      <c r="D29" s="212"/>
      <c r="E29" s="212"/>
      <c r="F29" s="212"/>
      <c r="G29" s="212"/>
      <c r="H29" s="197" t="s">
        <v>66</v>
      </c>
      <c r="I29" s="198">
        <v>1</v>
      </c>
      <c r="J29" s="119">
        <v>0</v>
      </c>
      <c r="K29" s="198">
        <f t="shared" si="0"/>
        <v>0</v>
      </c>
      <c r="L29" s="88"/>
    </row>
    <row r="30" spans="1:13" ht="12.75" customHeight="1">
      <c r="A30" s="172">
        <v>19</v>
      </c>
      <c r="B30" s="212" t="s">
        <v>388</v>
      </c>
      <c r="C30" s="212"/>
      <c r="D30" s="212"/>
      <c r="E30" s="212"/>
      <c r="F30" s="212"/>
      <c r="G30" s="212"/>
      <c r="H30" s="197" t="s">
        <v>66</v>
      </c>
      <c r="I30" s="198">
        <v>12</v>
      </c>
      <c r="J30" s="119">
        <v>0</v>
      </c>
      <c r="K30" s="198">
        <f t="shared" si="0"/>
        <v>0</v>
      </c>
      <c r="L30" s="88"/>
    </row>
    <row r="31" spans="1:13" ht="12.75" customHeight="1">
      <c r="A31" s="172">
        <v>20</v>
      </c>
      <c r="B31" s="212" t="s">
        <v>389</v>
      </c>
      <c r="C31" s="212"/>
      <c r="D31" s="212"/>
      <c r="E31" s="212"/>
      <c r="F31" s="212"/>
      <c r="G31" s="212"/>
      <c r="H31" s="197" t="s">
        <v>73</v>
      </c>
      <c r="I31" s="198">
        <v>5</v>
      </c>
      <c r="J31" s="119">
        <v>0</v>
      </c>
      <c r="K31" s="198">
        <f t="shared" si="0"/>
        <v>0</v>
      </c>
      <c r="L31" s="88"/>
    </row>
    <row r="32" spans="1:13" ht="12.75" customHeight="1">
      <c r="A32" s="172">
        <v>21</v>
      </c>
      <c r="B32" s="212" t="s">
        <v>390</v>
      </c>
      <c r="C32" s="212"/>
      <c r="D32" s="212"/>
      <c r="E32" s="212"/>
      <c r="F32" s="212"/>
      <c r="G32" s="212"/>
      <c r="H32" s="197" t="s">
        <v>334</v>
      </c>
      <c r="I32" s="198">
        <v>0</v>
      </c>
      <c r="J32" s="119">
        <v>0</v>
      </c>
      <c r="K32" s="198">
        <f t="shared" si="0"/>
        <v>0</v>
      </c>
      <c r="L32" s="88"/>
    </row>
    <row r="33" spans="1:15" ht="12.75" customHeight="1">
      <c r="A33" s="172">
        <v>22</v>
      </c>
      <c r="B33" s="212" t="s">
        <v>391</v>
      </c>
      <c r="C33" s="212"/>
      <c r="D33" s="212"/>
      <c r="E33" s="212"/>
      <c r="F33" s="212"/>
      <c r="G33" s="212"/>
      <c r="H33" s="197" t="s">
        <v>334</v>
      </c>
      <c r="I33" s="198">
        <v>0</v>
      </c>
      <c r="J33" s="119">
        <v>0</v>
      </c>
      <c r="K33" s="198">
        <f t="shared" si="0"/>
        <v>0</v>
      </c>
      <c r="L33" s="88"/>
    </row>
    <row r="34" spans="1:15" ht="12.75" customHeight="1">
      <c r="A34" s="172">
        <v>23</v>
      </c>
      <c r="B34" s="212" t="s">
        <v>392</v>
      </c>
      <c r="C34" s="212"/>
      <c r="D34" s="212"/>
      <c r="E34" s="212"/>
      <c r="F34" s="212"/>
      <c r="G34" s="212"/>
      <c r="H34" s="197" t="s">
        <v>334</v>
      </c>
      <c r="I34" s="198">
        <v>30</v>
      </c>
      <c r="J34" s="119">
        <v>0</v>
      </c>
      <c r="K34" s="198">
        <f t="shared" si="0"/>
        <v>0</v>
      </c>
      <c r="L34" s="88"/>
    </row>
    <row r="35" spans="1:15" ht="12.75" customHeight="1">
      <c r="A35" s="172">
        <v>24</v>
      </c>
      <c r="B35" s="212" t="s">
        <v>393</v>
      </c>
      <c r="C35" s="212"/>
      <c r="D35" s="212"/>
      <c r="E35" s="212"/>
      <c r="F35" s="212"/>
      <c r="G35" s="212"/>
      <c r="H35" s="197" t="s">
        <v>334</v>
      </c>
      <c r="I35" s="198">
        <v>18</v>
      </c>
      <c r="J35" s="119">
        <v>0</v>
      </c>
      <c r="K35" s="198">
        <f t="shared" si="0"/>
        <v>0</v>
      </c>
      <c r="L35" s="88"/>
    </row>
    <row r="36" spans="1:15" ht="12.75" customHeight="1">
      <c r="A36" s="172">
        <v>25</v>
      </c>
      <c r="B36" s="212" t="s">
        <v>394</v>
      </c>
      <c r="C36" s="212"/>
      <c r="D36" s="212"/>
      <c r="E36" s="212"/>
      <c r="F36" s="212"/>
      <c r="G36" s="212"/>
      <c r="H36" s="197" t="s">
        <v>334</v>
      </c>
      <c r="I36" s="198">
        <v>305</v>
      </c>
      <c r="J36" s="119">
        <v>0</v>
      </c>
      <c r="K36" s="198">
        <f t="shared" si="0"/>
        <v>0</v>
      </c>
      <c r="L36" s="88"/>
    </row>
    <row r="37" spans="1:15" ht="13.5" customHeight="1">
      <c r="A37" s="172">
        <v>26</v>
      </c>
      <c r="B37" s="212" t="s">
        <v>395</v>
      </c>
      <c r="C37" s="212"/>
      <c r="D37" s="212"/>
      <c r="E37" s="212"/>
      <c r="F37" s="212"/>
      <c r="G37" s="212"/>
      <c r="H37" s="197" t="s">
        <v>334</v>
      </c>
      <c r="I37" s="198">
        <v>305</v>
      </c>
      <c r="J37" s="119">
        <v>0</v>
      </c>
      <c r="K37" s="198">
        <f t="shared" si="0"/>
        <v>0</v>
      </c>
      <c r="L37" s="88"/>
    </row>
    <row r="38" spans="1:15" ht="12.75" customHeight="1">
      <c r="A38" s="172">
        <v>27</v>
      </c>
      <c r="B38" s="212" t="s">
        <v>396</v>
      </c>
      <c r="C38" s="212"/>
      <c r="D38" s="212"/>
      <c r="E38" s="212"/>
      <c r="F38" s="212"/>
      <c r="G38" s="212"/>
      <c r="H38" s="197" t="s">
        <v>397</v>
      </c>
      <c r="I38" s="198">
        <v>10</v>
      </c>
      <c r="J38" s="119">
        <v>0</v>
      </c>
      <c r="K38" s="198">
        <f t="shared" si="0"/>
        <v>0</v>
      </c>
      <c r="L38" s="88"/>
    </row>
    <row r="39" spans="1:15" ht="12.75" customHeight="1">
      <c r="A39" s="172">
        <v>28</v>
      </c>
      <c r="B39" s="212" t="s">
        <v>398</v>
      </c>
      <c r="C39" s="212"/>
      <c r="D39" s="212"/>
      <c r="E39" s="212"/>
      <c r="F39" s="212"/>
      <c r="G39" s="212"/>
      <c r="H39" s="197" t="s">
        <v>73</v>
      </c>
      <c r="I39" s="198">
        <v>305</v>
      </c>
      <c r="J39" s="119">
        <v>0</v>
      </c>
      <c r="K39" s="198">
        <f t="shared" si="0"/>
        <v>0</v>
      </c>
      <c r="L39" s="88"/>
    </row>
    <row r="40" spans="1:15" ht="12.75" customHeight="1">
      <c r="A40" s="172">
        <v>29</v>
      </c>
      <c r="B40" s="212" t="s">
        <v>399</v>
      </c>
      <c r="C40" s="212"/>
      <c r="D40" s="212"/>
      <c r="E40" s="212"/>
      <c r="F40" s="212"/>
      <c r="G40" s="212"/>
      <c r="H40" s="197" t="s">
        <v>66</v>
      </c>
      <c r="I40" s="198">
        <v>16</v>
      </c>
      <c r="J40" s="119">
        <v>0</v>
      </c>
      <c r="K40" s="198">
        <f t="shared" si="0"/>
        <v>0</v>
      </c>
      <c r="L40" s="88"/>
    </row>
    <row r="41" spans="1:15" ht="12.75" customHeight="1">
      <c r="A41" s="172">
        <v>30</v>
      </c>
      <c r="B41" s="212" t="s">
        <v>400</v>
      </c>
      <c r="C41" s="212"/>
      <c r="D41" s="212"/>
      <c r="E41" s="212"/>
      <c r="F41" s="212"/>
      <c r="G41" s="212"/>
      <c r="H41" s="197" t="s">
        <v>401</v>
      </c>
      <c r="I41" s="198">
        <v>0.12</v>
      </c>
      <c r="J41" s="119">
        <v>0</v>
      </c>
      <c r="K41" s="198">
        <f t="shared" si="0"/>
        <v>0</v>
      </c>
      <c r="L41" s="88"/>
    </row>
    <row r="42" spans="1:15" ht="12.75" customHeight="1">
      <c r="A42" s="220" t="s">
        <v>402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88"/>
    </row>
    <row r="43" spans="1:15" ht="12.75" customHeight="1">
      <c r="A43" s="172">
        <v>32</v>
      </c>
      <c r="B43" s="212" t="s">
        <v>403</v>
      </c>
      <c r="C43" s="212"/>
      <c r="D43" s="212"/>
      <c r="E43" s="212"/>
      <c r="F43" s="212"/>
      <c r="G43" s="212"/>
      <c r="H43" s="197" t="s">
        <v>66</v>
      </c>
      <c r="I43" s="198">
        <v>2</v>
      </c>
      <c r="J43" s="119">
        <v>0</v>
      </c>
      <c r="K43" s="198">
        <f t="shared" ref="K43:K44" si="1">I43*J43</f>
        <v>0</v>
      </c>
      <c r="L43" s="88"/>
      <c r="O43" s="64"/>
    </row>
    <row r="44" spans="1:15" ht="12.75" customHeight="1">
      <c r="A44" s="172">
        <v>33</v>
      </c>
      <c r="B44" s="212" t="s">
        <v>404</v>
      </c>
      <c r="C44" s="212"/>
      <c r="D44" s="212"/>
      <c r="E44" s="212"/>
      <c r="F44" s="212"/>
      <c r="G44" s="212"/>
      <c r="H44" s="197" t="s">
        <v>66</v>
      </c>
      <c r="I44" s="198">
        <v>4</v>
      </c>
      <c r="J44" s="119">
        <v>0</v>
      </c>
      <c r="K44" s="198">
        <f t="shared" si="1"/>
        <v>0</v>
      </c>
      <c r="L44" s="88"/>
    </row>
    <row r="45" spans="1:15" ht="12.75" customHeight="1">
      <c r="A45" s="220" t="s">
        <v>405</v>
      </c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88"/>
    </row>
    <row r="46" spans="1:15" ht="12.75" customHeight="1">
      <c r="A46" s="172">
        <v>35</v>
      </c>
      <c r="B46" s="212" t="s">
        <v>406</v>
      </c>
      <c r="C46" s="212"/>
      <c r="D46" s="212"/>
      <c r="E46" s="212"/>
      <c r="F46" s="212"/>
      <c r="G46" s="212"/>
      <c r="H46" s="197" t="s">
        <v>66</v>
      </c>
      <c r="I46" s="198">
        <v>25</v>
      </c>
      <c r="J46" s="119">
        <v>0</v>
      </c>
      <c r="K46" s="198">
        <f t="shared" ref="K46:K48" si="2">I46*J46</f>
        <v>0</v>
      </c>
      <c r="L46" s="88"/>
    </row>
    <row r="47" spans="1:15" ht="12.75" customHeight="1">
      <c r="A47" s="172">
        <v>36</v>
      </c>
      <c r="B47" s="212" t="s">
        <v>396</v>
      </c>
      <c r="C47" s="212"/>
      <c r="D47" s="212"/>
      <c r="E47" s="212"/>
      <c r="F47" s="212"/>
      <c r="G47" s="212"/>
      <c r="H47" s="197" t="s">
        <v>73</v>
      </c>
      <c r="I47" s="198">
        <v>25</v>
      </c>
      <c r="J47" s="119">
        <v>0</v>
      </c>
      <c r="K47" s="198">
        <f t="shared" si="2"/>
        <v>0</v>
      </c>
      <c r="L47" s="88"/>
    </row>
    <row r="48" spans="1:15" ht="12.75" customHeight="1">
      <c r="A48" s="172">
        <v>37</v>
      </c>
      <c r="B48" s="212" t="s">
        <v>400</v>
      </c>
      <c r="C48" s="212"/>
      <c r="D48" s="212"/>
      <c r="E48" s="212"/>
      <c r="F48" s="212"/>
      <c r="G48" s="212"/>
      <c r="H48" s="197" t="s">
        <v>66</v>
      </c>
      <c r="I48" s="198">
        <v>0.05</v>
      </c>
      <c r="J48" s="119">
        <v>0</v>
      </c>
      <c r="K48" s="198">
        <f t="shared" si="2"/>
        <v>0</v>
      </c>
      <c r="L48" s="88"/>
    </row>
    <row r="49" spans="1:14" ht="12.75" hidden="1" customHeight="1">
      <c r="A49" s="172"/>
      <c r="B49" s="212">
        <v>0</v>
      </c>
      <c r="C49" s="212"/>
      <c r="D49" s="212"/>
      <c r="E49" s="212"/>
      <c r="F49" s="212"/>
      <c r="G49" s="212"/>
      <c r="H49" s="197"/>
      <c r="I49" s="198"/>
      <c r="J49" s="119"/>
      <c r="K49" s="199"/>
      <c r="L49" s="88"/>
    </row>
    <row r="50" spans="1:14" ht="12.75" hidden="1" customHeight="1">
      <c r="A50" s="172"/>
      <c r="B50" s="212">
        <v>0</v>
      </c>
      <c r="C50" s="212"/>
      <c r="D50" s="212"/>
      <c r="E50" s="212"/>
      <c r="F50" s="212"/>
      <c r="G50" s="212"/>
      <c r="H50" s="197"/>
      <c r="I50" s="198"/>
      <c r="J50" s="119"/>
      <c r="K50" s="199"/>
      <c r="L50" s="88"/>
    </row>
    <row r="51" spans="1:14" ht="12.75" hidden="1" customHeight="1">
      <c r="A51" s="172"/>
      <c r="B51" s="212">
        <v>0</v>
      </c>
      <c r="C51" s="212"/>
      <c r="D51" s="212"/>
      <c r="E51" s="212"/>
      <c r="F51" s="212"/>
      <c r="G51" s="212"/>
      <c r="H51" s="197"/>
      <c r="I51" s="198"/>
      <c r="J51" s="119"/>
      <c r="K51" s="199"/>
      <c r="L51" s="88"/>
    </row>
    <row r="52" spans="1:14" ht="12.75" hidden="1" customHeight="1">
      <c r="A52" s="172"/>
      <c r="B52" s="212">
        <v>0</v>
      </c>
      <c r="C52" s="212"/>
      <c r="D52" s="212"/>
      <c r="E52" s="212"/>
      <c r="F52" s="212"/>
      <c r="G52" s="212"/>
      <c r="H52" s="197"/>
      <c r="I52" s="198"/>
      <c r="J52" s="119"/>
      <c r="K52" s="199"/>
      <c r="L52" s="88"/>
    </row>
    <row r="53" spans="1:14" ht="12.75" customHeight="1">
      <c r="A53" s="48"/>
      <c r="B53" s="236" t="s">
        <v>47</v>
      </c>
      <c r="C53" s="237"/>
      <c r="D53" s="237"/>
      <c r="E53" s="237"/>
      <c r="F53" s="237"/>
      <c r="G53" s="238"/>
      <c r="H53" s="48"/>
      <c r="I53" s="48"/>
      <c r="J53" s="48"/>
      <c r="K53" s="49">
        <f>K48+K47+K46+K44+K43+K41+K40+K39+K38+K37+K36+K35+K34+K33+K32+K31+K30+K29+K28+K27+K26+K25+K24+K23+K22+K21+K20+K19+K18+K17+K16+K15+K14+K13+K12</f>
        <v>0</v>
      </c>
      <c r="L53" s="88"/>
      <c r="N53" s="55"/>
    </row>
    <row r="54" spans="1:14">
      <c r="A54" s="48"/>
      <c r="B54" s="236" t="s">
        <v>365</v>
      </c>
      <c r="C54" s="237"/>
      <c r="D54" s="237"/>
      <c r="E54" s="237"/>
      <c r="F54" s="237"/>
      <c r="G54" s="238"/>
      <c r="H54" s="48"/>
      <c r="I54" s="48"/>
      <c r="J54" s="48"/>
      <c r="K54" s="49">
        <f>0.2*K53</f>
        <v>0</v>
      </c>
    </row>
    <row r="55" spans="1:14">
      <c r="A55" s="48"/>
      <c r="B55" s="236" t="s">
        <v>366</v>
      </c>
      <c r="C55" s="237"/>
      <c r="D55" s="237"/>
      <c r="E55" s="237"/>
      <c r="F55" s="237"/>
      <c r="G55" s="238"/>
      <c r="H55" s="48"/>
      <c r="I55" s="48"/>
      <c r="J55" s="48"/>
      <c r="K55" s="49">
        <f>K54+K53</f>
        <v>0</v>
      </c>
    </row>
    <row r="56" spans="1:14">
      <c r="A56" s="184"/>
      <c r="B56" s="185"/>
      <c r="C56" s="185"/>
      <c r="D56" s="185"/>
      <c r="E56" s="185"/>
      <c r="F56" s="185"/>
      <c r="G56" s="185"/>
      <c r="H56" s="184"/>
      <c r="I56" s="186"/>
      <c r="J56" s="55"/>
      <c r="K56" s="56"/>
    </row>
    <row r="57" spans="1:14">
      <c r="A57" s="184"/>
      <c r="B57" s="185"/>
      <c r="C57" s="185"/>
      <c r="D57" s="185"/>
      <c r="E57" s="185"/>
      <c r="F57" s="185"/>
      <c r="G57" s="185"/>
      <c r="H57" s="184"/>
      <c r="I57" s="186" t="s">
        <v>49</v>
      </c>
      <c r="J57" s="55"/>
      <c r="K57" s="56"/>
    </row>
    <row r="58" spans="1:14">
      <c r="A58" s="184"/>
      <c r="B58" s="185"/>
      <c r="C58" s="185"/>
      <c r="D58" s="185"/>
      <c r="E58" s="185"/>
      <c r="F58" s="185"/>
      <c r="G58" s="185"/>
      <c r="H58" s="184"/>
      <c r="I58" s="186"/>
      <c r="J58" s="55" t="s">
        <v>50</v>
      </c>
      <c r="K58" s="56"/>
    </row>
  </sheetData>
  <mergeCells count="54">
    <mergeCell ref="B50:G50"/>
    <mergeCell ref="B51:G51"/>
    <mergeCell ref="B52:G52"/>
    <mergeCell ref="B53:G53"/>
    <mergeCell ref="B55:G55"/>
    <mergeCell ref="B54:G54"/>
    <mergeCell ref="B49:G49"/>
    <mergeCell ref="B38:G38"/>
    <mergeCell ref="B39:G39"/>
    <mergeCell ref="B40:G40"/>
    <mergeCell ref="B41:G41"/>
    <mergeCell ref="A42:K42"/>
    <mergeCell ref="B43:G43"/>
    <mergeCell ref="B44:G44"/>
    <mergeCell ref="A45:K45"/>
    <mergeCell ref="B46:G46"/>
    <mergeCell ref="B47:G47"/>
    <mergeCell ref="B48:G48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13:G13"/>
    <mergeCell ref="D1:K2"/>
    <mergeCell ref="A3:C3"/>
    <mergeCell ref="D3:K4"/>
    <mergeCell ref="A5:C5"/>
    <mergeCell ref="D5:K5"/>
    <mergeCell ref="B7:K7"/>
    <mergeCell ref="B8:G8"/>
    <mergeCell ref="B9:G9"/>
    <mergeCell ref="A10:K10"/>
    <mergeCell ref="A11:K11"/>
    <mergeCell ref="B12:G1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7"/>
  <sheetViews>
    <sheetView tabSelected="1" workbookViewId="0">
      <selection activeCell="F152" sqref="F152"/>
    </sheetView>
  </sheetViews>
  <sheetFormatPr defaultRowHeight="12.75"/>
  <cols>
    <col min="1" max="1" width="3.5703125" style="127" customWidth="1"/>
    <col min="2" max="2" width="54.85546875" style="89" customWidth="1"/>
    <col min="3" max="3" width="4.140625" style="89" customWidth="1"/>
    <col min="4" max="4" width="8.28515625" style="89" customWidth="1"/>
    <col min="5" max="5" width="7" style="89" customWidth="1"/>
    <col min="6" max="6" width="9.28515625" style="89" customWidth="1"/>
    <col min="7" max="16384" width="9.140625" style="89"/>
  </cols>
  <sheetData>
    <row r="2" spans="1:12">
      <c r="B2" s="27"/>
    </row>
    <row r="6" spans="1:12" ht="56.25" customHeight="1">
      <c r="A6" s="210" t="s">
        <v>2</v>
      </c>
      <c r="B6" s="210"/>
      <c r="C6" s="210"/>
      <c r="D6" s="210"/>
      <c r="E6" s="210"/>
      <c r="F6" s="210"/>
      <c r="G6" s="1"/>
      <c r="H6" s="1"/>
      <c r="I6" s="1"/>
      <c r="J6" s="1"/>
      <c r="K6" s="1"/>
      <c r="L6" s="1"/>
    </row>
    <row r="7" spans="1:12" s="27" customFormat="1">
      <c r="A7" s="3"/>
      <c r="B7" s="27" t="s">
        <v>413</v>
      </c>
      <c r="C7" s="2"/>
    </row>
    <row r="8" spans="1:12" s="27" customFormat="1">
      <c r="A8" s="211" t="s">
        <v>408</v>
      </c>
      <c r="B8" s="211"/>
      <c r="C8" s="211"/>
      <c r="D8" s="211"/>
    </row>
    <row r="9" spans="1:12">
      <c r="A9" s="3"/>
      <c r="C9" s="91"/>
      <c r="J9" s="91"/>
    </row>
    <row r="10" spans="1:12" s="28" customFormat="1">
      <c r="A10" s="58" t="s">
        <v>54</v>
      </c>
      <c r="B10" s="58" t="s">
        <v>55</v>
      </c>
      <c r="C10" s="58" t="s">
        <v>149</v>
      </c>
      <c r="D10" s="58" t="s">
        <v>150</v>
      </c>
      <c r="E10" s="58" t="s">
        <v>151</v>
      </c>
      <c r="F10" s="58" t="s">
        <v>152</v>
      </c>
      <c r="G10" s="2"/>
      <c r="H10" s="2"/>
      <c r="I10" s="2"/>
      <c r="J10" s="2"/>
      <c r="K10" s="2"/>
    </row>
    <row r="11" spans="1:12" s="2" customFormat="1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</row>
    <row r="12" spans="1:12" s="61" customFormat="1">
      <c r="A12" s="59" t="s">
        <v>153</v>
      </c>
      <c r="B12" s="60" t="s">
        <v>154</v>
      </c>
      <c r="C12" s="59"/>
      <c r="D12" s="59"/>
      <c r="E12" s="59"/>
      <c r="F12" s="59"/>
    </row>
    <row r="13" spans="1:12">
      <c r="A13" s="130">
        <v>1</v>
      </c>
      <c r="B13" s="131" t="s">
        <v>155</v>
      </c>
      <c r="C13" s="132" t="s">
        <v>19</v>
      </c>
      <c r="D13" s="133">
        <v>2</v>
      </c>
      <c r="E13" s="133">
        <v>0</v>
      </c>
      <c r="F13" s="133">
        <f>D13*E13</f>
        <v>0</v>
      </c>
    </row>
    <row r="14" spans="1:12">
      <c r="A14" s="130">
        <v>2</v>
      </c>
      <c r="B14" s="131" t="s">
        <v>156</v>
      </c>
      <c r="C14" s="132" t="s">
        <v>409</v>
      </c>
      <c r="D14" s="133">
        <v>1</v>
      </c>
      <c r="E14" s="133">
        <v>0</v>
      </c>
      <c r="F14" s="133">
        <f t="shared" ref="F14:F16" si="0">D14*E14</f>
        <v>0</v>
      </c>
    </row>
    <row r="15" spans="1:12">
      <c r="A15" s="130">
        <v>3</v>
      </c>
      <c r="B15" s="131" t="s">
        <v>158</v>
      </c>
      <c r="C15" s="132" t="s">
        <v>19</v>
      </c>
      <c r="D15" s="133">
        <v>13</v>
      </c>
      <c r="E15" s="133">
        <v>0</v>
      </c>
      <c r="F15" s="133">
        <f t="shared" si="0"/>
        <v>0</v>
      </c>
    </row>
    <row r="16" spans="1:12" ht="25.5">
      <c r="A16" s="130">
        <v>4</v>
      </c>
      <c r="B16" s="134" t="s">
        <v>159</v>
      </c>
      <c r="C16" s="132" t="s">
        <v>19</v>
      </c>
      <c r="D16" s="133">
        <v>22</v>
      </c>
      <c r="E16" s="133">
        <v>0</v>
      </c>
      <c r="F16" s="133">
        <f t="shared" si="0"/>
        <v>0</v>
      </c>
    </row>
    <row r="17" spans="1:6" ht="0.75" customHeight="1">
      <c r="A17" s="130"/>
      <c r="B17" s="131"/>
      <c r="C17" s="132"/>
      <c r="D17" s="133"/>
      <c r="E17" s="133"/>
      <c r="F17" s="133"/>
    </row>
    <row r="18" spans="1:6" hidden="1">
      <c r="A18" s="130"/>
      <c r="B18" s="134"/>
      <c r="C18" s="132"/>
      <c r="D18" s="133"/>
      <c r="E18" s="133"/>
      <c r="F18" s="133"/>
    </row>
    <row r="19" spans="1:6" hidden="1">
      <c r="A19" s="130"/>
      <c r="B19" s="134"/>
      <c r="C19" s="132"/>
      <c r="D19" s="133"/>
      <c r="E19" s="133"/>
      <c r="F19" s="133"/>
    </row>
    <row r="20" spans="1:6" hidden="1">
      <c r="A20" s="130"/>
      <c r="B20" s="131"/>
      <c r="C20" s="132"/>
      <c r="D20" s="133"/>
      <c r="E20" s="131"/>
      <c r="F20" s="133"/>
    </row>
    <row r="21" spans="1:6" hidden="1">
      <c r="A21" s="130"/>
      <c r="B21" s="131"/>
      <c r="C21" s="132"/>
      <c r="D21" s="133"/>
      <c r="E21" s="131"/>
      <c r="F21" s="131"/>
    </row>
    <row r="22" spans="1:6" hidden="1">
      <c r="A22" s="130"/>
      <c r="B22" s="131"/>
      <c r="C22" s="132"/>
      <c r="D22" s="133"/>
      <c r="E22" s="131"/>
      <c r="F22" s="131"/>
    </row>
    <row r="23" spans="1:6" hidden="1">
      <c r="A23" s="130"/>
      <c r="B23" s="131"/>
      <c r="C23" s="132"/>
      <c r="D23" s="133"/>
      <c r="E23" s="131"/>
      <c r="F23" s="131"/>
    </row>
    <row r="24" spans="1:6" hidden="1">
      <c r="A24" s="130"/>
      <c r="B24" s="131"/>
      <c r="C24" s="132"/>
      <c r="D24" s="133"/>
      <c r="E24" s="131"/>
      <c r="F24" s="133"/>
    </row>
    <row r="25" spans="1:6" hidden="1">
      <c r="A25" s="130"/>
      <c r="B25" s="131"/>
      <c r="C25" s="132"/>
      <c r="D25" s="133"/>
      <c r="E25" s="131"/>
      <c r="F25" s="131"/>
    </row>
    <row r="26" spans="1:6">
      <c r="A26" s="130"/>
      <c r="B26" s="60" t="s">
        <v>154</v>
      </c>
      <c r="C26" s="132"/>
      <c r="D26" s="133"/>
      <c r="E26" s="131"/>
      <c r="F26" s="50"/>
    </row>
    <row r="27" spans="1:6" s="27" customFormat="1">
      <c r="A27" s="59" t="s">
        <v>162</v>
      </c>
      <c r="B27" s="52" t="s">
        <v>163</v>
      </c>
      <c r="C27" s="58"/>
      <c r="D27" s="50"/>
      <c r="E27" s="52"/>
      <c r="F27" s="52"/>
    </row>
    <row r="28" spans="1:6" hidden="1">
      <c r="A28" s="130"/>
      <c r="B28" s="131"/>
      <c r="C28" s="132"/>
      <c r="D28" s="133"/>
      <c r="E28" s="133"/>
      <c r="F28" s="133"/>
    </row>
    <row r="29" spans="1:6" hidden="1">
      <c r="A29" s="130"/>
      <c r="B29" s="131"/>
      <c r="C29" s="132"/>
      <c r="D29" s="133"/>
      <c r="E29" s="133"/>
      <c r="F29" s="133"/>
    </row>
    <row r="30" spans="1:6" hidden="1">
      <c r="A30" s="130"/>
      <c r="B30" s="131"/>
      <c r="C30" s="132"/>
      <c r="D30" s="133"/>
      <c r="E30" s="133"/>
      <c r="F30" s="133"/>
    </row>
    <row r="31" spans="1:6" hidden="1">
      <c r="A31" s="130"/>
      <c r="B31" s="131"/>
      <c r="C31" s="132"/>
      <c r="D31" s="133"/>
      <c r="E31" s="133"/>
      <c r="F31" s="133"/>
    </row>
    <row r="32" spans="1:6" hidden="1">
      <c r="A32" s="130"/>
      <c r="B32" s="131"/>
      <c r="C32" s="132"/>
      <c r="D32" s="133"/>
      <c r="E32" s="133"/>
      <c r="F32" s="133"/>
    </row>
    <row r="33" spans="1:10" ht="12" customHeight="1">
      <c r="A33" s="130">
        <f>1+A32</f>
        <v>1</v>
      </c>
      <c r="B33" s="131" t="s">
        <v>410</v>
      </c>
      <c r="C33" s="132" t="s">
        <v>64</v>
      </c>
      <c r="D33" s="133">
        <v>70</v>
      </c>
      <c r="E33" s="133">
        <v>0</v>
      </c>
      <c r="F33" s="133">
        <f>D33*E33</f>
        <v>0</v>
      </c>
    </row>
    <row r="34" spans="1:10" hidden="1">
      <c r="A34" s="130"/>
      <c r="B34" s="131"/>
      <c r="C34" s="132"/>
      <c r="D34" s="133"/>
      <c r="E34" s="133"/>
      <c r="F34" s="133"/>
    </row>
    <row r="35" spans="1:10" hidden="1">
      <c r="A35" s="130"/>
      <c r="B35" s="131"/>
      <c r="C35" s="132"/>
      <c r="D35" s="133"/>
      <c r="E35" s="133"/>
      <c r="F35" s="133"/>
    </row>
    <row r="36" spans="1:10" hidden="1">
      <c r="A36" s="130"/>
      <c r="B36" s="131"/>
      <c r="C36" s="132"/>
      <c r="D36" s="133"/>
      <c r="E36" s="133"/>
      <c r="F36" s="133"/>
    </row>
    <row r="37" spans="1:10" hidden="1">
      <c r="A37" s="130"/>
      <c r="B37" s="131"/>
      <c r="C37" s="132"/>
      <c r="D37" s="133"/>
      <c r="E37" s="133"/>
      <c r="F37" s="133"/>
    </row>
    <row r="38" spans="1:10" hidden="1">
      <c r="A38" s="130"/>
      <c r="B38" s="131"/>
      <c r="C38" s="132"/>
      <c r="D38" s="133"/>
      <c r="E38" s="133"/>
      <c r="F38" s="133"/>
    </row>
    <row r="39" spans="1:10" hidden="1">
      <c r="A39" s="130"/>
      <c r="B39" s="131"/>
      <c r="C39" s="132"/>
      <c r="D39" s="133"/>
      <c r="E39" s="133"/>
      <c r="F39" s="133"/>
    </row>
    <row r="40" spans="1:10" hidden="1">
      <c r="A40" s="130"/>
      <c r="B40" s="131"/>
      <c r="C40" s="132"/>
      <c r="D40" s="133"/>
      <c r="E40" s="133"/>
      <c r="F40" s="133"/>
    </row>
    <row r="41" spans="1:10" hidden="1">
      <c r="A41" s="130"/>
      <c r="B41" s="133"/>
      <c r="C41" s="132"/>
      <c r="D41" s="133"/>
      <c r="E41" s="133"/>
      <c r="F41" s="133"/>
    </row>
    <row r="42" spans="1:10" hidden="1">
      <c r="A42" s="130"/>
      <c r="B42" s="133"/>
      <c r="C42" s="132"/>
      <c r="D42" s="133"/>
      <c r="E42" s="133"/>
      <c r="F42" s="133"/>
    </row>
    <row r="43" spans="1:10" hidden="1">
      <c r="A43" s="130"/>
      <c r="B43" s="133"/>
      <c r="C43" s="132"/>
      <c r="D43" s="133"/>
      <c r="E43" s="133"/>
      <c r="F43" s="133"/>
    </row>
    <row r="44" spans="1:10" s="27" customFormat="1">
      <c r="A44" s="59"/>
      <c r="B44" s="52" t="s">
        <v>163</v>
      </c>
      <c r="C44" s="58"/>
      <c r="D44" s="50"/>
      <c r="E44" s="50"/>
      <c r="F44" s="50"/>
    </row>
    <row r="45" spans="1:10" s="27" customFormat="1">
      <c r="A45" s="59" t="s">
        <v>173</v>
      </c>
      <c r="B45" s="54" t="s">
        <v>174</v>
      </c>
      <c r="C45" s="52"/>
      <c r="D45" s="52"/>
      <c r="E45" s="52"/>
      <c r="F45" s="52"/>
    </row>
    <row r="46" spans="1:10" s="139" customFormat="1" hidden="1">
      <c r="A46" s="135"/>
      <c r="B46" s="136"/>
      <c r="C46" s="137"/>
      <c r="D46" s="136"/>
      <c r="E46" s="136"/>
      <c r="F46" s="138"/>
      <c r="J46" s="140"/>
    </row>
    <row r="47" spans="1:10" s="139" customFormat="1" hidden="1">
      <c r="A47" s="135"/>
      <c r="B47" s="136"/>
      <c r="C47" s="137"/>
      <c r="D47" s="136"/>
      <c r="E47" s="136"/>
      <c r="F47" s="138"/>
      <c r="J47" s="140"/>
    </row>
    <row r="48" spans="1:10" s="139" customFormat="1" hidden="1">
      <c r="A48" s="135"/>
      <c r="B48" s="136"/>
      <c r="C48" s="137"/>
      <c r="D48" s="136"/>
      <c r="E48" s="136"/>
      <c r="F48" s="138"/>
      <c r="J48" s="140"/>
    </row>
    <row r="49" spans="1:11" s="139" customFormat="1" hidden="1">
      <c r="A49" s="135"/>
      <c r="B49" s="136"/>
      <c r="C49" s="137"/>
      <c r="D49" s="136"/>
      <c r="E49" s="136"/>
      <c r="F49" s="138"/>
      <c r="J49" s="140"/>
    </row>
    <row r="50" spans="1:11" s="139" customFormat="1" hidden="1">
      <c r="A50" s="135"/>
      <c r="B50" s="136"/>
      <c r="C50" s="137"/>
      <c r="D50" s="136"/>
      <c r="E50" s="136"/>
      <c r="F50" s="138"/>
      <c r="J50" s="140"/>
    </row>
    <row r="51" spans="1:11" s="139" customFormat="1" hidden="1">
      <c r="A51" s="135"/>
      <c r="B51" s="136"/>
      <c r="C51" s="137"/>
      <c r="D51" s="136"/>
      <c r="E51" s="136"/>
      <c r="F51" s="138"/>
      <c r="J51" s="140"/>
    </row>
    <row r="52" spans="1:11" s="139" customFormat="1" hidden="1">
      <c r="A52" s="135"/>
      <c r="B52" s="136"/>
      <c r="C52" s="137"/>
      <c r="D52" s="136"/>
      <c r="E52" s="136"/>
      <c r="F52" s="138"/>
      <c r="J52" s="140"/>
    </row>
    <row r="53" spans="1:11" s="139" customFormat="1" hidden="1">
      <c r="A53" s="135"/>
      <c r="B53" s="136"/>
      <c r="C53" s="137"/>
      <c r="D53" s="136"/>
      <c r="E53" s="136"/>
      <c r="F53" s="138"/>
      <c r="J53" s="140"/>
    </row>
    <row r="54" spans="1:11" s="139" customFormat="1" hidden="1">
      <c r="A54" s="135"/>
      <c r="B54" s="136"/>
      <c r="C54" s="137"/>
      <c r="D54" s="136"/>
      <c r="E54" s="136"/>
      <c r="F54" s="138"/>
      <c r="J54" s="140"/>
    </row>
    <row r="55" spans="1:11" s="139" customFormat="1" hidden="1">
      <c r="A55" s="135"/>
      <c r="B55" s="136"/>
      <c r="C55" s="137"/>
      <c r="D55" s="136"/>
      <c r="E55" s="136"/>
      <c r="F55" s="138"/>
      <c r="J55" s="140"/>
    </row>
    <row r="56" spans="1:11" s="139" customFormat="1" hidden="1">
      <c r="A56" s="135"/>
      <c r="B56" s="136"/>
      <c r="C56" s="137"/>
      <c r="D56" s="136"/>
      <c r="E56" s="136"/>
      <c r="F56" s="138"/>
      <c r="J56" s="140"/>
    </row>
    <row r="57" spans="1:11" s="139" customFormat="1" hidden="1">
      <c r="A57" s="135"/>
      <c r="B57" s="136"/>
      <c r="C57" s="137"/>
      <c r="D57" s="136"/>
      <c r="E57" s="136"/>
      <c r="F57" s="138"/>
      <c r="J57" s="140"/>
    </row>
    <row r="58" spans="1:11" s="139" customFormat="1" hidden="1">
      <c r="A58" s="135"/>
      <c r="B58" s="136"/>
      <c r="C58" s="137"/>
      <c r="D58" s="136"/>
      <c r="E58" s="136"/>
      <c r="F58" s="138"/>
      <c r="J58" s="140"/>
    </row>
    <row r="59" spans="1:11" s="139" customFormat="1" hidden="1">
      <c r="A59" s="135"/>
      <c r="B59" s="136"/>
      <c r="C59" s="137"/>
      <c r="D59" s="136"/>
      <c r="E59" s="136"/>
      <c r="F59" s="138"/>
      <c r="J59" s="140"/>
    </row>
    <row r="60" spans="1:11" s="139" customFormat="1" hidden="1">
      <c r="A60" s="135"/>
      <c r="B60" s="136"/>
      <c r="C60" s="137"/>
      <c r="D60" s="136"/>
      <c r="E60" s="136"/>
      <c r="F60" s="138"/>
      <c r="J60" s="140"/>
    </row>
    <row r="61" spans="1:11" s="139" customFormat="1" hidden="1">
      <c r="A61" s="135"/>
      <c r="B61" s="136"/>
      <c r="C61" s="137"/>
      <c r="D61" s="136"/>
      <c r="E61" s="136"/>
      <c r="F61" s="138"/>
      <c r="J61" s="140"/>
    </row>
    <row r="62" spans="1:11" s="139" customFormat="1" hidden="1">
      <c r="A62" s="135"/>
      <c r="B62" s="136"/>
      <c r="C62" s="137"/>
      <c r="D62" s="136"/>
      <c r="E62" s="136"/>
      <c r="F62" s="138"/>
      <c r="J62" s="140"/>
    </row>
    <row r="63" spans="1:11" s="139" customFormat="1" hidden="1">
      <c r="A63" s="135"/>
      <c r="B63" s="136"/>
      <c r="C63" s="137"/>
      <c r="D63" s="136"/>
      <c r="E63" s="136"/>
      <c r="F63" s="138"/>
      <c r="J63" s="140"/>
    </row>
    <row r="64" spans="1:11" s="28" customFormat="1" hidden="1">
      <c r="A64" s="58"/>
      <c r="B64" s="58"/>
      <c r="C64" s="58"/>
      <c r="D64" s="58"/>
      <c r="E64" s="58"/>
      <c r="F64" s="58"/>
      <c r="G64" s="2"/>
      <c r="H64" s="2"/>
      <c r="I64" s="2"/>
      <c r="J64" s="2"/>
      <c r="K64" s="2"/>
    </row>
    <row r="65" spans="1:10" s="129" customFormat="1" hidden="1">
      <c r="A65" s="128"/>
      <c r="B65" s="128"/>
      <c r="C65" s="128"/>
      <c r="D65" s="128"/>
      <c r="E65" s="128"/>
      <c r="F65" s="128"/>
    </row>
    <row r="66" spans="1:10" s="139" customFormat="1" hidden="1">
      <c r="A66" s="135"/>
      <c r="B66" s="136"/>
      <c r="C66" s="137"/>
      <c r="D66" s="136"/>
      <c r="E66" s="136"/>
      <c r="F66" s="138"/>
      <c r="J66" s="140"/>
    </row>
    <row r="67" spans="1:10" s="139" customFormat="1" hidden="1">
      <c r="A67" s="135"/>
      <c r="B67" s="136"/>
      <c r="C67" s="137"/>
      <c r="D67" s="136"/>
      <c r="E67" s="136"/>
      <c r="F67" s="138"/>
      <c r="J67" s="140"/>
    </row>
    <row r="68" spans="1:10" s="139" customFormat="1" hidden="1">
      <c r="A68" s="135"/>
      <c r="B68" s="136"/>
      <c r="C68" s="137"/>
      <c r="D68" s="136"/>
      <c r="E68" s="136"/>
      <c r="F68" s="138"/>
      <c r="J68" s="140"/>
    </row>
    <row r="69" spans="1:10" s="139" customFormat="1" hidden="1">
      <c r="A69" s="135"/>
      <c r="B69" s="136"/>
      <c r="C69" s="137"/>
      <c r="D69" s="136"/>
      <c r="E69" s="136"/>
      <c r="F69" s="138"/>
      <c r="J69" s="140"/>
    </row>
    <row r="70" spans="1:10" s="139" customFormat="1" hidden="1">
      <c r="A70" s="135"/>
      <c r="B70" s="136"/>
      <c r="C70" s="137"/>
      <c r="D70" s="136"/>
      <c r="E70" s="136"/>
      <c r="F70" s="138"/>
      <c r="J70" s="140"/>
    </row>
    <row r="71" spans="1:10" s="139" customFormat="1" hidden="1">
      <c r="A71" s="135"/>
      <c r="B71" s="136"/>
      <c r="C71" s="137"/>
      <c r="D71" s="138"/>
      <c r="E71" s="136"/>
      <c r="F71" s="136"/>
      <c r="J71" s="140"/>
    </row>
    <row r="72" spans="1:10" s="139" customFormat="1" hidden="1">
      <c r="A72" s="135"/>
      <c r="B72" s="136"/>
      <c r="C72" s="137"/>
      <c r="D72" s="138"/>
      <c r="E72" s="136"/>
      <c r="F72" s="136"/>
      <c r="J72" s="140"/>
    </row>
    <row r="73" spans="1:10">
      <c r="A73" s="62"/>
      <c r="B73" s="48" t="s">
        <v>411</v>
      </c>
      <c r="C73" s="63" t="s">
        <v>176</v>
      </c>
      <c r="D73" s="49">
        <v>681</v>
      </c>
      <c r="E73" s="133">
        <v>0</v>
      </c>
      <c r="F73" s="133">
        <f>D73*E73</f>
        <v>0</v>
      </c>
      <c r="J73" s="91"/>
    </row>
    <row r="74" spans="1:10" hidden="1">
      <c r="A74" s="62"/>
      <c r="B74" s="48"/>
      <c r="C74" s="63"/>
      <c r="D74" s="49"/>
      <c r="E74" s="48"/>
      <c r="F74" s="49"/>
      <c r="J74" s="91"/>
    </row>
    <row r="75" spans="1:10">
      <c r="A75" s="130"/>
      <c r="B75" s="54" t="s">
        <v>174</v>
      </c>
      <c r="C75" s="58"/>
      <c r="D75" s="50"/>
      <c r="E75" s="131"/>
      <c r="F75" s="52"/>
      <c r="J75" s="91"/>
    </row>
    <row r="76" spans="1:10">
      <c r="A76" s="59" t="s">
        <v>178</v>
      </c>
      <c r="B76" s="54" t="s">
        <v>179</v>
      </c>
      <c r="C76" s="52"/>
      <c r="D76" s="52"/>
      <c r="E76" s="131"/>
      <c r="F76" s="131"/>
    </row>
    <row r="77" spans="1:10" hidden="1">
      <c r="A77" s="130"/>
      <c r="B77" s="131"/>
      <c r="C77" s="132"/>
      <c r="D77" s="133"/>
      <c r="E77" s="131"/>
      <c r="F77" s="133"/>
      <c r="H77" s="89" t="s">
        <v>46</v>
      </c>
    </row>
    <row r="78" spans="1:10" hidden="1">
      <c r="A78" s="130"/>
      <c r="B78" s="131"/>
      <c r="C78" s="132"/>
      <c r="D78" s="133"/>
      <c r="E78" s="131"/>
      <c r="F78" s="133"/>
    </row>
    <row r="79" spans="1:10" hidden="1">
      <c r="A79" s="130"/>
      <c r="B79" s="131"/>
      <c r="C79" s="132"/>
      <c r="D79" s="133"/>
      <c r="E79" s="131"/>
      <c r="F79" s="133"/>
    </row>
    <row r="80" spans="1:10">
      <c r="A80" s="130">
        <f>1+A79</f>
        <v>1</v>
      </c>
      <c r="B80" s="131" t="s">
        <v>412</v>
      </c>
      <c r="C80" s="132" t="s">
        <v>19</v>
      </c>
      <c r="D80" s="133">
        <v>9.3000000000000007</v>
      </c>
      <c r="E80" s="133">
        <v>0</v>
      </c>
      <c r="F80" s="133">
        <f t="shared" ref="F80:F95" si="1">D80*E80</f>
        <v>0</v>
      </c>
    </row>
    <row r="81" spans="1:6" hidden="1">
      <c r="A81" s="130"/>
      <c r="B81" s="131"/>
      <c r="C81" s="132"/>
      <c r="D81" s="133"/>
      <c r="E81" s="133">
        <v>0</v>
      </c>
      <c r="F81" s="133">
        <f t="shared" si="1"/>
        <v>0</v>
      </c>
    </row>
    <row r="82" spans="1:6" hidden="1">
      <c r="A82" s="130"/>
      <c r="B82" s="134"/>
      <c r="C82" s="132"/>
      <c r="D82" s="133"/>
      <c r="E82" s="133">
        <v>0</v>
      </c>
      <c r="F82" s="133">
        <f t="shared" si="1"/>
        <v>0</v>
      </c>
    </row>
    <row r="83" spans="1:6" hidden="1">
      <c r="A83" s="130"/>
      <c r="B83" s="134"/>
      <c r="C83" s="132"/>
      <c r="D83" s="133"/>
      <c r="E83" s="133">
        <v>0</v>
      </c>
      <c r="F83" s="133">
        <f t="shared" si="1"/>
        <v>0</v>
      </c>
    </row>
    <row r="84" spans="1:6" hidden="1">
      <c r="A84" s="130"/>
      <c r="B84" s="134"/>
      <c r="C84" s="132"/>
      <c r="D84" s="133"/>
      <c r="E84" s="133">
        <v>0</v>
      </c>
      <c r="F84" s="133">
        <f t="shared" si="1"/>
        <v>0</v>
      </c>
    </row>
    <row r="85" spans="1:6" hidden="1">
      <c r="A85" s="130"/>
      <c r="B85" s="134"/>
      <c r="C85" s="132"/>
      <c r="D85" s="133"/>
      <c r="E85" s="133">
        <v>0</v>
      </c>
      <c r="F85" s="133">
        <f t="shared" si="1"/>
        <v>0</v>
      </c>
    </row>
    <row r="86" spans="1:6" hidden="1">
      <c r="A86" s="130"/>
      <c r="B86" s="134"/>
      <c r="C86" s="132"/>
      <c r="D86" s="133"/>
      <c r="E86" s="133">
        <v>0</v>
      </c>
      <c r="F86" s="133">
        <f t="shared" si="1"/>
        <v>0</v>
      </c>
    </row>
    <row r="87" spans="1:6" hidden="1">
      <c r="A87" s="130"/>
      <c r="B87" s="134"/>
      <c r="C87" s="132"/>
      <c r="D87" s="133"/>
      <c r="E87" s="133">
        <v>0</v>
      </c>
      <c r="F87" s="133">
        <f t="shared" si="1"/>
        <v>0</v>
      </c>
    </row>
    <row r="88" spans="1:6" hidden="1">
      <c r="A88" s="130"/>
      <c r="B88" s="134"/>
      <c r="C88" s="132"/>
      <c r="D88" s="133"/>
      <c r="E88" s="133">
        <v>0</v>
      </c>
      <c r="F88" s="133">
        <f t="shared" si="1"/>
        <v>0</v>
      </c>
    </row>
    <row r="89" spans="1:6" hidden="1">
      <c r="A89" s="130"/>
      <c r="B89" s="134"/>
      <c r="C89" s="132"/>
      <c r="D89" s="133"/>
      <c r="E89" s="133">
        <v>0</v>
      </c>
      <c r="F89" s="133">
        <f t="shared" si="1"/>
        <v>0</v>
      </c>
    </row>
    <row r="90" spans="1:6" hidden="1">
      <c r="A90" s="130"/>
      <c r="B90" s="131"/>
      <c r="C90" s="132"/>
      <c r="D90" s="133"/>
      <c r="E90" s="133">
        <v>0</v>
      </c>
      <c r="F90" s="133">
        <f t="shared" si="1"/>
        <v>0</v>
      </c>
    </row>
    <row r="91" spans="1:6" hidden="1">
      <c r="A91" s="130"/>
      <c r="B91" s="131"/>
      <c r="C91" s="132"/>
      <c r="D91" s="133"/>
      <c r="E91" s="133">
        <v>0</v>
      </c>
      <c r="F91" s="133">
        <f t="shared" si="1"/>
        <v>0</v>
      </c>
    </row>
    <row r="92" spans="1:6" hidden="1">
      <c r="A92" s="130"/>
      <c r="B92" s="131"/>
      <c r="C92" s="132"/>
      <c r="D92" s="133"/>
      <c r="E92" s="133">
        <v>0</v>
      </c>
      <c r="F92" s="133">
        <f t="shared" si="1"/>
        <v>0</v>
      </c>
    </row>
    <row r="93" spans="1:6">
      <c r="A93" s="130">
        <v>2</v>
      </c>
      <c r="B93" s="131" t="s">
        <v>189</v>
      </c>
      <c r="C93" s="132" t="s">
        <v>66</v>
      </c>
      <c r="D93" s="133">
        <v>2</v>
      </c>
      <c r="E93" s="133">
        <v>0</v>
      </c>
      <c r="F93" s="133">
        <f t="shared" si="1"/>
        <v>0</v>
      </c>
    </row>
    <row r="94" spans="1:6">
      <c r="A94" s="130">
        <v>3</v>
      </c>
      <c r="B94" s="131" t="s">
        <v>190</v>
      </c>
      <c r="C94" s="132" t="s">
        <v>66</v>
      </c>
      <c r="D94" s="133">
        <v>2</v>
      </c>
      <c r="E94" s="133">
        <v>0</v>
      </c>
      <c r="F94" s="133">
        <f t="shared" si="1"/>
        <v>0</v>
      </c>
    </row>
    <row r="95" spans="1:6">
      <c r="A95" s="130">
        <v>4</v>
      </c>
      <c r="B95" s="131" t="s">
        <v>191</v>
      </c>
      <c r="C95" s="132" t="s">
        <v>66</v>
      </c>
      <c r="D95" s="133">
        <v>2</v>
      </c>
      <c r="E95" s="133">
        <v>0</v>
      </c>
      <c r="F95" s="133">
        <f t="shared" si="1"/>
        <v>0</v>
      </c>
    </row>
    <row r="96" spans="1:6">
      <c r="A96" s="59"/>
      <c r="B96" s="54" t="s">
        <v>179</v>
      </c>
      <c r="C96" s="58"/>
      <c r="D96" s="50"/>
      <c r="E96" s="133"/>
      <c r="F96" s="50"/>
    </row>
    <row r="97" spans="1:18" s="27" customFormat="1" ht="0.75" customHeight="1">
      <c r="A97" s="59"/>
      <c r="B97" s="52"/>
      <c r="C97" s="58"/>
      <c r="D97" s="50"/>
      <c r="E97" s="52"/>
      <c r="F97" s="52"/>
      <c r="J97" s="2"/>
    </row>
    <row r="98" spans="1:18" s="28" customFormat="1" hidden="1">
      <c r="A98" s="44"/>
      <c r="B98" s="44"/>
      <c r="C98" s="44"/>
      <c r="D98" s="46"/>
      <c r="E98" s="44"/>
      <c r="F98" s="46"/>
      <c r="J98" s="64"/>
      <c r="R98" s="65"/>
    </row>
    <row r="99" spans="1:18" s="28" customFormat="1" hidden="1">
      <c r="A99" s="44"/>
      <c r="B99" s="45"/>
      <c r="C99" s="44"/>
      <c r="D99" s="46"/>
      <c r="E99" s="44"/>
      <c r="F99" s="46"/>
      <c r="J99" s="64"/>
    </row>
    <row r="100" spans="1:18" s="28" customFormat="1" hidden="1">
      <c r="A100" s="44"/>
      <c r="B100" s="44"/>
      <c r="C100" s="44"/>
      <c r="D100" s="46"/>
      <c r="E100" s="44"/>
      <c r="F100" s="46"/>
      <c r="J100" s="64"/>
      <c r="R100" s="65"/>
    </row>
    <row r="101" spans="1:18" s="28" customFormat="1" hidden="1">
      <c r="A101" s="44"/>
      <c r="B101" s="44"/>
      <c r="C101" s="44"/>
      <c r="D101" s="46"/>
      <c r="E101" s="44"/>
      <c r="F101" s="46"/>
      <c r="J101" s="64"/>
      <c r="R101" s="65"/>
    </row>
    <row r="102" spans="1:18" s="28" customFormat="1" hidden="1">
      <c r="A102" s="44"/>
      <c r="B102" s="45"/>
      <c r="C102" s="44"/>
      <c r="D102" s="46"/>
      <c r="E102" s="44"/>
      <c r="F102" s="46"/>
      <c r="J102" s="64"/>
    </row>
    <row r="103" spans="1:18" s="28" customFormat="1" hidden="1">
      <c r="A103" s="44"/>
      <c r="B103" s="45"/>
      <c r="C103" s="44"/>
      <c r="D103" s="46"/>
      <c r="E103" s="44"/>
      <c r="F103" s="46"/>
      <c r="J103" s="64"/>
    </row>
    <row r="104" spans="1:18" s="28" customFormat="1" hidden="1">
      <c r="A104" s="44"/>
      <c r="B104" s="44"/>
      <c r="C104" s="44"/>
      <c r="D104" s="46"/>
      <c r="E104" s="44"/>
      <c r="F104" s="46"/>
      <c r="J104" s="64"/>
      <c r="R104" s="65"/>
    </row>
    <row r="105" spans="1:18" s="28" customFormat="1" hidden="1">
      <c r="A105" s="44"/>
      <c r="B105" s="45"/>
      <c r="C105" s="44"/>
      <c r="D105" s="46"/>
      <c r="E105" s="44"/>
      <c r="F105" s="46"/>
      <c r="J105" s="64"/>
      <c r="R105" s="65"/>
    </row>
    <row r="106" spans="1:18" s="28" customFormat="1" hidden="1">
      <c r="A106" s="44"/>
      <c r="B106" s="45"/>
      <c r="C106" s="44"/>
      <c r="D106" s="46"/>
      <c r="E106" s="44"/>
      <c r="F106" s="46"/>
      <c r="J106" s="64"/>
      <c r="R106" s="65"/>
    </row>
    <row r="107" spans="1:18" s="27" customFormat="1" hidden="1">
      <c r="A107" s="62"/>
      <c r="B107" s="48"/>
      <c r="C107" s="63"/>
      <c r="D107" s="49"/>
      <c r="E107" s="48"/>
      <c r="F107" s="49"/>
      <c r="J107" s="2"/>
    </row>
    <row r="108" spans="1:18" s="27" customFormat="1" hidden="1">
      <c r="A108" s="44"/>
      <c r="B108" s="45"/>
      <c r="C108" s="44"/>
      <c r="D108" s="46"/>
      <c r="E108" s="46"/>
      <c r="F108" s="46"/>
      <c r="J108" s="2"/>
    </row>
    <row r="109" spans="1:18" s="27" customFormat="1" hidden="1">
      <c r="A109" s="62"/>
      <c r="B109" s="48"/>
      <c r="C109" s="63"/>
      <c r="D109" s="49"/>
      <c r="E109" s="48"/>
      <c r="F109" s="49"/>
      <c r="J109" s="2"/>
    </row>
    <row r="110" spans="1:18" s="28" customFormat="1" hidden="1">
      <c r="A110" s="44"/>
      <c r="B110" s="45"/>
      <c r="C110" s="44"/>
      <c r="D110" s="46"/>
      <c r="E110" s="44"/>
      <c r="F110" s="46"/>
      <c r="J110" s="64"/>
    </row>
    <row r="111" spans="1:18" s="28" customFormat="1" hidden="1">
      <c r="A111" s="44"/>
      <c r="B111" s="45"/>
      <c r="C111" s="44"/>
      <c r="D111" s="46"/>
      <c r="E111" s="44"/>
      <c r="F111" s="46"/>
      <c r="J111" s="64"/>
    </row>
    <row r="112" spans="1:18" s="28" customFormat="1" hidden="1">
      <c r="A112" s="44"/>
      <c r="B112" s="45"/>
      <c r="C112" s="44"/>
      <c r="D112" s="46"/>
      <c r="E112" s="44"/>
      <c r="F112" s="46"/>
      <c r="J112" s="64"/>
      <c r="R112" s="65"/>
    </row>
    <row r="113" spans="1:18" s="28" customFormat="1" hidden="1">
      <c r="A113" s="44"/>
      <c r="B113" s="45"/>
      <c r="C113" s="44"/>
      <c r="D113" s="46"/>
      <c r="E113" s="44"/>
      <c r="F113" s="46"/>
      <c r="J113" s="64"/>
      <c r="R113" s="65"/>
    </row>
    <row r="114" spans="1:18" s="28" customFormat="1" hidden="1">
      <c r="A114" s="44"/>
      <c r="B114" s="45"/>
      <c r="C114" s="44"/>
      <c r="D114" s="46"/>
      <c r="E114" s="44"/>
      <c r="F114" s="46"/>
      <c r="J114" s="64"/>
      <c r="R114" s="65"/>
    </row>
    <row r="115" spans="1:18" s="28" customFormat="1" hidden="1">
      <c r="A115" s="44"/>
      <c r="B115" s="44"/>
      <c r="C115" s="44"/>
      <c r="D115" s="46"/>
      <c r="E115" s="44"/>
      <c r="F115" s="46"/>
      <c r="J115" s="64"/>
      <c r="R115" s="65"/>
    </row>
    <row r="116" spans="1:18" s="28" customFormat="1" hidden="1">
      <c r="A116" s="44"/>
      <c r="B116" s="45"/>
      <c r="C116" s="44"/>
      <c r="D116" s="46"/>
      <c r="E116" s="44"/>
      <c r="F116" s="46"/>
      <c r="J116" s="64"/>
      <c r="R116" s="65"/>
    </row>
    <row r="117" spans="1:18" s="28" customFormat="1" hidden="1">
      <c r="A117" s="62"/>
      <c r="B117" s="48"/>
      <c r="C117" s="63"/>
      <c r="D117" s="49"/>
      <c r="E117" s="48"/>
      <c r="F117" s="49"/>
      <c r="J117" s="64"/>
      <c r="R117" s="66"/>
    </row>
    <row r="118" spans="1:18" s="28" customFormat="1" hidden="1">
      <c r="A118" s="62"/>
      <c r="B118" s="67"/>
      <c r="C118" s="63"/>
      <c r="D118" s="49"/>
      <c r="E118" s="48"/>
      <c r="F118" s="49"/>
      <c r="J118" s="64"/>
      <c r="R118" s="65"/>
    </row>
    <row r="119" spans="1:18" s="28" customFormat="1" hidden="1">
      <c r="A119" s="62"/>
      <c r="B119" s="48"/>
      <c r="C119" s="63"/>
      <c r="D119" s="49"/>
      <c r="E119" s="48"/>
      <c r="F119" s="49"/>
      <c r="J119" s="64"/>
      <c r="R119" s="65"/>
    </row>
    <row r="120" spans="1:18" s="28" customFormat="1" hidden="1">
      <c r="A120" s="44"/>
      <c r="B120" s="45"/>
      <c r="C120" s="44"/>
      <c r="D120" s="46"/>
      <c r="E120" s="44"/>
      <c r="F120" s="46"/>
      <c r="J120" s="64"/>
      <c r="R120" s="65"/>
    </row>
    <row r="121" spans="1:18" s="28" customFormat="1" hidden="1">
      <c r="A121" s="44"/>
      <c r="B121" s="45"/>
      <c r="C121" s="44"/>
      <c r="D121" s="46"/>
      <c r="E121" s="44"/>
      <c r="F121" s="46"/>
      <c r="J121" s="64"/>
      <c r="R121" s="65"/>
    </row>
    <row r="122" spans="1:18" s="28" customFormat="1" hidden="1">
      <c r="A122" s="44"/>
      <c r="B122" s="45"/>
      <c r="C122" s="44"/>
      <c r="D122" s="46"/>
      <c r="E122" s="44"/>
      <c r="F122" s="46"/>
      <c r="J122" s="64"/>
      <c r="R122" s="65"/>
    </row>
    <row r="123" spans="1:18" s="28" customFormat="1" hidden="1">
      <c r="A123" s="44"/>
      <c r="B123" s="45"/>
      <c r="C123" s="44"/>
      <c r="D123" s="46"/>
      <c r="E123" s="44"/>
      <c r="F123" s="46"/>
      <c r="J123" s="64"/>
      <c r="R123" s="65"/>
    </row>
    <row r="124" spans="1:18" s="28" customFormat="1" hidden="1">
      <c r="A124" s="44"/>
      <c r="B124" s="45"/>
      <c r="C124" s="44"/>
      <c r="D124" s="46"/>
      <c r="E124" s="44"/>
      <c r="F124" s="46"/>
      <c r="J124" s="64"/>
      <c r="R124" s="65"/>
    </row>
    <row r="125" spans="1:18" s="28" customFormat="1" hidden="1">
      <c r="A125" s="44"/>
      <c r="B125" s="45"/>
      <c r="C125" s="44"/>
      <c r="D125" s="46"/>
      <c r="E125" s="44"/>
      <c r="F125" s="46"/>
      <c r="J125" s="64"/>
      <c r="R125" s="65"/>
    </row>
    <row r="126" spans="1:18" s="28" customFormat="1" ht="0.75" hidden="1" customHeight="1">
      <c r="A126" s="62"/>
      <c r="B126" s="48"/>
      <c r="C126" s="63"/>
      <c r="D126" s="49"/>
      <c r="E126" s="48"/>
      <c r="F126" s="49"/>
      <c r="J126" s="64"/>
      <c r="R126" s="65"/>
    </row>
    <row r="127" spans="1:18" s="28" customFormat="1" hidden="1">
      <c r="A127" s="62"/>
      <c r="B127" s="48"/>
      <c r="C127" s="63"/>
      <c r="D127" s="49"/>
      <c r="E127" s="48"/>
      <c r="F127" s="49"/>
      <c r="J127" s="64"/>
      <c r="R127" s="65"/>
    </row>
    <row r="128" spans="1:18" s="27" customFormat="1" hidden="1">
      <c r="A128" s="59"/>
      <c r="B128" s="52"/>
      <c r="C128" s="58"/>
      <c r="D128" s="50"/>
      <c r="E128" s="52"/>
      <c r="F128" s="50"/>
      <c r="J128" s="2"/>
      <c r="R128" s="68"/>
    </row>
    <row r="129" spans="1:10" s="27" customFormat="1" hidden="1">
      <c r="A129" s="62"/>
      <c r="B129" s="48"/>
      <c r="C129" s="63"/>
      <c r="D129" s="49"/>
      <c r="E129" s="48"/>
      <c r="F129" s="49"/>
      <c r="J129" s="2"/>
    </row>
    <row r="130" spans="1:10" hidden="1">
      <c r="A130" s="130"/>
      <c r="B130" s="52"/>
      <c r="C130" s="131"/>
      <c r="D130" s="131"/>
      <c r="E130" s="131"/>
      <c r="F130" s="50"/>
    </row>
    <row r="131" spans="1:10">
      <c r="A131" s="59" t="s">
        <v>202</v>
      </c>
      <c r="B131" s="54" t="s">
        <v>203</v>
      </c>
      <c r="C131" s="52"/>
      <c r="D131" s="52"/>
      <c r="E131" s="131"/>
      <c r="F131" s="131"/>
    </row>
    <row r="132" spans="1:10" ht="12" customHeight="1">
      <c r="A132" s="130">
        <f>1+A126</f>
        <v>1</v>
      </c>
      <c r="B132" s="131" t="s">
        <v>204</v>
      </c>
      <c r="C132" s="132" t="s">
        <v>64</v>
      </c>
      <c r="D132" s="133">
        <v>20</v>
      </c>
      <c r="E132" s="133">
        <v>0</v>
      </c>
      <c r="F132" s="133">
        <f>D132*E132</f>
        <v>0</v>
      </c>
    </row>
    <row r="133" spans="1:10" ht="24.75" hidden="1" customHeight="1">
      <c r="A133" s="130"/>
      <c r="B133" s="134"/>
      <c r="C133" s="132"/>
      <c r="D133" s="133"/>
      <c r="E133" s="133"/>
      <c r="F133" s="133"/>
    </row>
    <row r="134" spans="1:10" hidden="1">
      <c r="A134" s="130"/>
      <c r="B134" s="131"/>
      <c r="C134" s="132"/>
      <c r="D134" s="133"/>
      <c r="E134" s="133"/>
      <c r="F134" s="133"/>
    </row>
    <row r="135" spans="1:10" hidden="1">
      <c r="A135" s="130"/>
      <c r="B135" s="134"/>
      <c r="C135" s="132"/>
      <c r="D135" s="133"/>
      <c r="E135" s="133"/>
      <c r="F135" s="133"/>
    </row>
    <row r="136" spans="1:10" ht="0.75" hidden="1" customHeight="1">
      <c r="A136" s="130"/>
      <c r="B136" s="131"/>
      <c r="C136" s="132"/>
      <c r="D136" s="133"/>
      <c r="E136" s="131"/>
      <c r="F136" s="133"/>
    </row>
    <row r="137" spans="1:10" hidden="1">
      <c r="A137" s="130"/>
      <c r="B137" s="134"/>
      <c r="C137" s="132"/>
      <c r="D137" s="133"/>
      <c r="E137" s="131"/>
      <c r="F137" s="133"/>
    </row>
    <row r="138" spans="1:10" hidden="1">
      <c r="A138" s="130"/>
      <c r="B138" s="134"/>
      <c r="C138" s="132"/>
      <c r="D138" s="133"/>
      <c r="E138" s="131"/>
      <c r="F138" s="133"/>
    </row>
    <row r="139" spans="1:10" hidden="1">
      <c r="A139" s="130"/>
      <c r="B139" s="134"/>
      <c r="C139" s="132"/>
      <c r="D139" s="133"/>
      <c r="E139" s="131"/>
      <c r="F139" s="133"/>
    </row>
    <row r="140" spans="1:10" hidden="1">
      <c r="A140" s="130"/>
      <c r="B140" s="134"/>
      <c r="C140" s="132"/>
      <c r="D140" s="133"/>
      <c r="E140" s="131"/>
      <c r="F140" s="133"/>
    </row>
    <row r="141" spans="1:10" hidden="1">
      <c r="A141" s="130"/>
      <c r="B141" s="134"/>
      <c r="C141" s="132"/>
      <c r="D141" s="133"/>
      <c r="E141" s="131"/>
      <c r="F141" s="133"/>
    </row>
    <row r="142" spans="1:10" hidden="1">
      <c r="A142" s="130"/>
      <c r="B142" s="134"/>
      <c r="C142" s="132"/>
      <c r="D142" s="133"/>
      <c r="E142" s="131"/>
      <c r="F142" s="133"/>
    </row>
    <row r="143" spans="1:10" hidden="1">
      <c r="A143" s="130"/>
      <c r="B143" s="134"/>
      <c r="C143" s="132"/>
      <c r="D143" s="133"/>
      <c r="E143" s="131"/>
      <c r="F143" s="133"/>
    </row>
    <row r="144" spans="1:10" hidden="1">
      <c r="A144" s="130"/>
      <c r="B144" s="134"/>
      <c r="C144" s="132"/>
      <c r="D144" s="133"/>
      <c r="E144" s="131"/>
      <c r="F144" s="133"/>
    </row>
    <row r="145" spans="1:6" hidden="1">
      <c r="A145" s="130"/>
      <c r="B145" s="131"/>
      <c r="C145" s="132"/>
      <c r="D145" s="133"/>
      <c r="E145" s="131"/>
      <c r="F145" s="133"/>
    </row>
    <row r="146" spans="1:6" hidden="1">
      <c r="A146" s="130"/>
      <c r="B146" s="131"/>
      <c r="C146" s="132"/>
      <c r="D146" s="133"/>
      <c r="E146" s="131"/>
      <c r="F146" s="133"/>
    </row>
    <row r="147" spans="1:6" hidden="1">
      <c r="A147" s="130"/>
      <c r="B147" s="131"/>
      <c r="C147" s="132"/>
      <c r="D147" s="133"/>
      <c r="E147" s="131"/>
      <c r="F147" s="133"/>
    </row>
    <row r="148" spans="1:6" hidden="1">
      <c r="A148" s="130"/>
      <c r="B148" s="131"/>
      <c r="C148" s="132"/>
      <c r="D148" s="133"/>
      <c r="E148" s="131"/>
      <c r="F148" s="131"/>
    </row>
    <row r="149" spans="1:6" hidden="1">
      <c r="A149" s="130"/>
      <c r="B149" s="134"/>
      <c r="C149" s="132"/>
      <c r="D149" s="133"/>
      <c r="E149" s="133"/>
      <c r="F149" s="133"/>
    </row>
    <row r="150" spans="1:6" hidden="1">
      <c r="A150" s="130"/>
      <c r="B150" s="134"/>
      <c r="C150" s="132"/>
      <c r="D150" s="133"/>
      <c r="E150" s="133"/>
      <c r="F150" s="133"/>
    </row>
    <row r="151" spans="1:6">
      <c r="A151" s="130"/>
      <c r="B151" s="60" t="s">
        <v>210</v>
      </c>
      <c r="C151" s="131"/>
      <c r="D151" s="131"/>
      <c r="E151" s="131"/>
      <c r="F151" s="50">
        <f>F132+F95+F94+F93+F80+F73+F33+F16+F15+F14+F13</f>
        <v>0</v>
      </c>
    </row>
    <row r="152" spans="1:6">
      <c r="A152" s="130"/>
      <c r="B152" s="52" t="s">
        <v>146</v>
      </c>
      <c r="C152" s="58"/>
      <c r="D152" s="52"/>
      <c r="E152" s="52"/>
      <c r="F152" s="50">
        <f>0.2*F151</f>
        <v>0</v>
      </c>
    </row>
    <row r="153" spans="1:6">
      <c r="A153" s="130"/>
      <c r="B153" s="54" t="s">
        <v>211</v>
      </c>
      <c r="C153" s="58"/>
      <c r="D153" s="52"/>
      <c r="E153" s="52"/>
      <c r="F153" s="50">
        <f>F152+F151</f>
        <v>0</v>
      </c>
    </row>
    <row r="154" spans="1:6">
      <c r="C154" s="27"/>
      <c r="D154" s="27"/>
    </row>
    <row r="155" spans="1:6">
      <c r="A155" s="89"/>
    </row>
    <row r="156" spans="1:6">
      <c r="A156" s="89"/>
      <c r="D156" s="89" t="s">
        <v>49</v>
      </c>
    </row>
    <row r="157" spans="1:6">
      <c r="A157" s="89"/>
      <c r="E157" s="89" t="s">
        <v>50</v>
      </c>
    </row>
  </sheetData>
  <mergeCells count="2">
    <mergeCell ref="A6:F6"/>
    <mergeCell ref="A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Recapitulazia</vt:lpstr>
      <vt:lpstr>Demontag</vt:lpstr>
      <vt:lpstr>Arhitecture</vt:lpstr>
      <vt:lpstr>Konstruction</vt:lpstr>
      <vt:lpstr>El.chast</vt:lpstr>
      <vt:lpstr>El. v.vr.</vt:lpstr>
      <vt:lpstr>VK</vt:lpstr>
      <vt:lpstr>OV</vt:lpstr>
      <vt:lpstr>Konstr.podp.stena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2018-04-18T11:24:17Z</dcterms:modified>
</cp:coreProperties>
</file>